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TRABAJOS\IDIPRON\Seguimiento 1 corrupcion\"/>
    </mc:Choice>
  </mc:AlternateContent>
  <bookViews>
    <workbookView xWindow="-120" yWindow="-120" windowWidth="29040" windowHeight="15840"/>
  </bookViews>
  <sheets>
    <sheet name="1 Seguimiento y Mejoramiento G" sheetId="5" r:id="rId1"/>
    <sheet name="2 Evaluación de la Gestión" sheetId="6" r:id="rId2"/>
    <sheet name="3 Instrucción y Juzgamiento PD" sheetId="1" r:id="rId3"/>
    <sheet name="Datos" sheetId="4" state="hidden" r:id="rId4"/>
  </sheets>
  <externalReferences>
    <externalReference r:id="rId5"/>
    <externalReference r:id="rId6"/>
  </externalReferences>
  <definedNames>
    <definedName name="_xlnm.Print_Area" localSheetId="0">'1 Seguimiento y Mejoramiento G'!$A$1:$AG$22</definedName>
    <definedName name="_xlnm.Print_Area" localSheetId="1">'2 Evaluación de la Gestión'!$A$1:$AG$22</definedName>
    <definedName name="_xlnm.Print_Area" localSheetId="2">'3 Instrucción y Juzgamiento PD'!$A$1:$AG$22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 i="1" l="1"/>
  <c r="H16" i="1" s="1"/>
  <c r="L22" i="1"/>
  <c r="L21" i="1"/>
  <c r="L20" i="1"/>
  <c r="L19" i="1"/>
  <c r="L18" i="1"/>
  <c r="L17" i="1"/>
  <c r="L16" i="1"/>
  <c r="M16" i="1" l="1"/>
  <c r="M19" i="1" s="1"/>
  <c r="O19" i="1" s="1"/>
  <c r="Q19" i="1" s="1"/>
  <c r="R16" i="1" s="1"/>
  <c r="S16" i="1" s="1"/>
  <c r="T16" i="1" s="1"/>
  <c r="P16" i="1" l="1"/>
  <c r="O16" i="1"/>
</calcChain>
</file>

<file path=xl/sharedStrings.xml><?xml version="1.0" encoding="utf-8"?>
<sst xmlns="http://schemas.openxmlformats.org/spreadsheetml/2006/main" count="418" uniqueCount="189">
  <si>
    <t>DIRECCIONAMIENTO ESTRATÉGICO</t>
  </si>
  <si>
    <t>CÓDIGO</t>
  </si>
  <si>
    <t>E-DES-FT-020</t>
  </si>
  <si>
    <t>VERSIÓN</t>
  </si>
  <si>
    <t>02</t>
  </si>
  <si>
    <t>MAPA DE RIESGOS DE CORRUPCIÓN</t>
  </si>
  <si>
    <t>PÁGINA</t>
  </si>
  <si>
    <t xml:space="preserve">1 de 1 </t>
  </si>
  <si>
    <t>VIGENTE DESDE</t>
  </si>
  <si>
    <t>PROCESO</t>
  </si>
  <si>
    <t>INSTRUCCION Y JUZGAMIENTO DE PROCESOS DISCIPLINARIOS</t>
  </si>
  <si>
    <t>FECHA DE ACTUALIZACIÓN</t>
  </si>
  <si>
    <t>OBJETIVO DEL PROCESO</t>
  </si>
  <si>
    <t>Ejercer el control disciplinario sobre la conducta de los servidores públicos del IDIPRON, en el cumplimiento de sus deberes funcionales, a través de medidas de corrección o de prevención, con el fin de garantizar los principios de eficiencia moralidad economía y transparencia **</t>
  </si>
  <si>
    <t>FORMULACIÓN</t>
  </si>
  <si>
    <t>1 SEGUIMIENTO</t>
  </si>
  <si>
    <t>2 SEGUIMIENTO</t>
  </si>
  <si>
    <t>3 SEGUIMIENTO</t>
  </si>
  <si>
    <t>ALCANCE DEL PROCESO</t>
  </si>
  <si>
    <t>La actuación Disciplinaria se origina con la recepción de información proveniente de un servidor público, por queja formulada por cualquier persona, por anónimos o por otro medio que amerite credibilidad y finaliza con cualquiera de las siguientes decisiones: un auto  inhibitorio, un auto de archivo definitivo, un auto de remisión por competencia y el correspondiente fallo sancionatorio o absolutorio en primera instancia. Esta Actuación está destinada a los servidores públicos del IDIPRON aunque se encuentren retirados del servicio. **</t>
  </si>
  <si>
    <t>X</t>
  </si>
  <si>
    <t>IDENTIFICACIÓN DEL RIESGO</t>
  </si>
  <si>
    <t>VALORACIÓN DEL RIESGO</t>
  </si>
  <si>
    <t xml:space="preserve">MONITOREO </t>
  </si>
  <si>
    <t>SEGUIMIENTO Y EVALUACIÓN</t>
  </si>
  <si>
    <t>No. de Riesgo</t>
  </si>
  <si>
    <t>CAUSA</t>
  </si>
  <si>
    <t>RIESGO</t>
  </si>
  <si>
    <t>CONSECUENCIA</t>
  </si>
  <si>
    <t>ANÁLISIS DEL RIESGO</t>
  </si>
  <si>
    <t>EVALUACIÓN DEL RIESGO</t>
  </si>
  <si>
    <t>RIESGO RESIDUAL</t>
  </si>
  <si>
    <t>RIESGO INHERENTE</t>
  </si>
  <si>
    <t xml:space="preserve">DESCRIPCIÓN DE LA ACTIVIDAD DE CONTROL </t>
  </si>
  <si>
    <t xml:space="preserve">CARACTERISTICAS DEL CONTROL </t>
  </si>
  <si>
    <t>SÍ/NO</t>
  </si>
  <si>
    <t>Valor</t>
  </si>
  <si>
    <t>PESO DEL DISEÑO DE CADA CONTROL</t>
  </si>
  <si>
    <t>PESO DE LA EJECUCIÓN DE CADA CONTROL</t>
  </si>
  <si>
    <t>SOLIDEZ INDIVIDUAL DE CADA CONTROL</t>
  </si>
  <si>
    <t xml:space="preserve">DEBE ESTABLECER ACCIONES PARA FORTALECER EL CONTROL </t>
  </si>
  <si>
    <t>CONTROLES AYUDAN A DISMINUIR PROBABILIDAD</t>
  </si>
  <si>
    <t>PROBABILIDAD RESIDUAL</t>
  </si>
  <si>
    <t>ZONA DE RIESGO RESIDUAL</t>
  </si>
  <si>
    <t>OPCIÓN DE MANEJO</t>
  </si>
  <si>
    <t>ACCIONES DE CONTINGENCIA EN CASO DE MATERIALIZACIÓN DEL RIESGO</t>
  </si>
  <si>
    <t>ACCIONESPARA EL FORTALECIMIENTO DE LOS CONTROLES</t>
  </si>
  <si>
    <t>PROBABILIDAD INHERENTE</t>
  </si>
  <si>
    <t>IMPACTO INHERENTE</t>
  </si>
  <si>
    <t>ZONA DE RIESGO INHERENTE</t>
  </si>
  <si>
    <t>ACCIONES A IMPLEMENTAR PARA EL FORTALECIMIENTO</t>
  </si>
  <si>
    <t>PERIODO DE EJECUCIÓN DE LAS ACCIONES A IMPLEMENTAR</t>
  </si>
  <si>
    <t>FECHA DEL MONITOREO</t>
  </si>
  <si>
    <t>REPORTE DE LA EJECUCIÓN DE LOS CONTROLES</t>
  </si>
  <si>
    <t>REPORTE DE LA EJECUCIÓN DE LAS ACCIONES PARA EL FORTALECIMENTO DEL RIESGO</t>
  </si>
  <si>
    <t>REPORTE DE LAS ACCIONES DESARROLLADAS EN CASO DE QUE SE HAYA MATERIALIZADO EL RIESGO</t>
  </si>
  <si>
    <t>OBSERVACIONES DEL MONITOREO</t>
  </si>
  <si>
    <t xml:space="preserve">OBSERVACIONES OFICINA ASESORA DE PLANEACIÓN </t>
  </si>
  <si>
    <t>OBSERVACIONES OFICINA DE          CONTROL INTERNO</t>
  </si>
  <si>
    <t xml:space="preserve">Causa 1: Divulgación de la información por parte de las personas que hacen parte de la Oficina de Control Disciplinario Interno </t>
  </si>
  <si>
    <t>Manipulación o alteración de la información asociada al desarrollo de procesos disciplinarios por parte de los servidores o contratistas de la Oficina de Control Disciplinario Interno para beneficio propio  o de un tercero</t>
  </si>
  <si>
    <t>* Demanda. 
* Violación al debido proceso. 
* Investigación disciplinaria al Grupo de Control Interno Disciplinario.</t>
  </si>
  <si>
    <t>MUY BAJA</t>
  </si>
  <si>
    <t>MODERADO</t>
  </si>
  <si>
    <t xml:space="preserve">
El Jefe de la Oficina de Control Disciplinario Interno, verifica el diligenciamiento del  Acuerdo de confidencialidad cada vez que ingresa un servidor o contratista a la dependencia. En caso de detectarse que un servidor o contratista no ha diligenciado dicho Acuerdo de manera oportuna, se procede a solicitarle de forma escrita su diligenciamiento y firma.</t>
  </si>
  <si>
    <t>¿Existe un responsable asignado a la ejecución del control?</t>
  </si>
  <si>
    <t>ASIGNADO</t>
  </si>
  <si>
    <t>FUERTE (Siempre se Ejecuta)</t>
  </si>
  <si>
    <t>DIRECTAMENTE</t>
  </si>
  <si>
    <t>REDUCIR EL RIESGO</t>
  </si>
  <si>
    <t xml:space="preserve">Se inicia proceso disciplinario.                            Se inicia proceso por incumplimiento del contrato.                                    Se compulsan copias a la Fiscalía General de la Nación. </t>
  </si>
  <si>
    <t>Realizar mesas de trabajo con los integrantes de la Oficina de Control  Disciplinario Interno en las cuales se resalte el deber de mantener la reserva en las actuaciones disciplinarias que se adelantan en la dependencia</t>
  </si>
  <si>
    <t>01/01/2024 al 31/12/2024</t>
  </si>
  <si>
    <t>Para el primer cuatrimestre del 2024, hicieron parte de la Oficina de Control Disciplinario Interno del IDIPRON los sigueintes contratistas:
DAYANA JULIET ÁNGEL MARTÍNEZ
LEIDY MILENA MONTAÑA GUTIÉRREZ
JAIRO ANDRÉS PEÑA BOTELLO
NELSON FERNANDO PALOMINO BRIÑEZ.
Los cuales firmaron cada uno el respectico acuerdo de confidencialidad E-GTIC-FT-015, que se adjuntan como evidencia.</t>
  </si>
  <si>
    <t>La Oficina de Control Disciplinario Interno realizó mesas de trabajo en donde la jefe de la oficina resaltó el deber de mantener la reserva de las actuaciones disciplinarias que se adelantan en la dependencia.
Se adjunta como evidencia las listas de asistenca a las mencionadas mesas de trabajo, que se efectuaron en las siguientes fechas:
10/01/2024
27/03/2024
03/04/2024</t>
  </si>
  <si>
    <t>Como el riesgo no se materializó, no se desarrollaron nuevas acciones</t>
  </si>
  <si>
    <r>
      <rPr>
        <b/>
        <u/>
        <sz val="10"/>
        <color rgb="FF000000"/>
        <rFont val="Times New Roman"/>
      </rPr>
      <t>Control No. 1:</t>
    </r>
    <r>
      <rPr>
        <sz val="10"/>
        <color rgb="FF000000"/>
        <rFont val="Times New Roman"/>
      </rPr>
      <t xml:space="preserve"> Se verifica la aplicación del control definido, identificando que para el periodo se firmaron cuatro(4) acuerdos de confidencialidad al personal que ingresó a la Oficina de Control Disciplinario Interno
</t>
    </r>
    <r>
      <rPr>
        <b/>
        <u/>
        <sz val="10"/>
        <color rgb="FF000000"/>
        <rFont val="Times New Roman"/>
      </rPr>
      <t xml:space="preserve">Acciones de fortalecimiento: </t>
    </r>
    <r>
      <rPr>
        <sz val="10"/>
        <color rgb="FF000000"/>
        <rFont val="Times New Roman"/>
      </rPr>
      <t xml:space="preserve">Se identifican los listados de asistencia con la actividad: Reserva de las actuaciones disciplinarias dando cumplimiento a la accion de fortalecimiento 
</t>
    </r>
  </si>
  <si>
    <t>Control 1: se evidenció la ejecución de la actividad de control. Accion de Fortalecimiento:  se verifica que frenta a la acciòn se adelantò capacitaciòn referente a mantener la reserva en las actuaciones disciplinarias que se adelantan en la dependencia</t>
  </si>
  <si>
    <t>¿El responsable tiene la autoridad y adecuada segregación de funciones en la ejecución del control?</t>
  </si>
  <si>
    <t>ADECUADO</t>
  </si>
  <si>
    <t>¿La oportunidad en que se ejecuta el control ayuda a prevenir la mitigación del riesgo o a detectar la materialización del riesgo de manera oportuna?</t>
  </si>
  <si>
    <t>Oportuna</t>
  </si>
  <si>
    <t>No. De columnas en la matriz de riesgo que se desplaza en el eje de la probabilidad.</t>
  </si>
  <si>
    <t>¿Las actividades que se desarrollan en el
control realmente buscan por si sola prevenir o detectar las causas que pueden dar origen al riesgo, Ej.: verificar, validar, cotejar, comparar, revisar, etc.?</t>
  </si>
  <si>
    <t>PREVENIR</t>
  </si>
  <si>
    <t>¿SE MATERIALIZO EL RIESGO DURANTE EL PERIODO?</t>
  </si>
  <si>
    <t>PRODUCTO O REGISTRO QUE QUEDA DE LA EJECUCIÓN DE LAS ACCIONES PARA FORTALECER EL RIESGO</t>
  </si>
  <si>
    <t>¿La fuente de información que se utiliza en el desarrollo del control es información confiable que permita mitigar el riesgo?</t>
  </si>
  <si>
    <t>CONFIABLE</t>
  </si>
  <si>
    <t>¿Las observaciones, desviaciones o diferencias identificadas como resultados de la ejecución del control son investigadas y resueltas de manera oportuna?</t>
  </si>
  <si>
    <t>SE INVESTIGAN Y SE RESUELVEN OPORTUNAMENTE</t>
  </si>
  <si>
    <t xml:space="preserve">Listas de asistencia 
</t>
  </si>
  <si>
    <t>¿Se deja evidencia o rastro de la ejecución del control que permita a cualquier tercero con la evidencia llegar a la misma conclusión?</t>
  </si>
  <si>
    <t>COMPLETA</t>
  </si>
  <si>
    <t xml:space="preserve">La jefe de la Oficina de Control Disciplinario Interno, verifica con su contratista técnico, que todos sus integrantes  hayan firmado el acuerdo de confidencialidad establecido por la entidad
A la oficina de Control Disciplinario Interno para el segundo cuatrimestre ingresaron  dos contratistas profesionales,  los cuales se procedió a verificar la suscripción del acuerdo, bajo el código A-TIC-FT-017..
Se resalta que el contratista técnico, la servidora con funciones de secretaria y la jefe de la Oficina suscribieron dicho acuerdo de confidencialidad en el primer cuatrimestre del 2023, acuerdos que fueron cargados como evidencia en el primer seguimeinto realizado. 
</t>
  </si>
  <si>
    <t>Se realizaron reuniones periódicas, dentro de las cuales se profundizó el tema de la reserva de las actuaciones disciplinarias, conforme al artículo 115 de la Ley 1952 de 2019; para no materializar el riesgo de corrupción
Las fechas en las que llevó a cabo las charlas sobre los acuerdos de confidencialidad, se efectuaron:
07/06/2023
14/07/2023
15/08/2023.
De las anteriores reuniones, se anexan las respectivas listas de asistencia de cada una de ellas.</t>
  </si>
  <si>
    <t>Debido a que el riesgo de corrupción no se materializó, no se requirió realizar acciones de contingencia.</t>
  </si>
  <si>
    <t>CONDICIONES RIESGO INHERENTE</t>
  </si>
  <si>
    <t>Asignado</t>
  </si>
  <si>
    <t>No Asignado</t>
  </si>
  <si>
    <t>MUY BAJA - MODERADO</t>
  </si>
  <si>
    <t>Adecuado</t>
  </si>
  <si>
    <t>Inadecuado</t>
  </si>
  <si>
    <t>BAJA</t>
  </si>
  <si>
    <t>MAYOR</t>
  </si>
  <si>
    <t>MUY BAJA - MAYOR</t>
  </si>
  <si>
    <t>ALTO</t>
  </si>
  <si>
    <t>Inoportuna</t>
  </si>
  <si>
    <t>MEDIA</t>
  </si>
  <si>
    <t>CATASTRÓFICO</t>
  </si>
  <si>
    <t>MUY BAJA - CATASTRÓFICO</t>
  </si>
  <si>
    <t>EXTREMO</t>
  </si>
  <si>
    <t>Prevenir</t>
  </si>
  <si>
    <t>Detectar</t>
  </si>
  <si>
    <t>No es un control</t>
  </si>
  <si>
    <t>ALTA</t>
  </si>
  <si>
    <t>BAJA - MODERADO</t>
  </si>
  <si>
    <t>Confiable</t>
  </si>
  <si>
    <t>No Confiable</t>
  </si>
  <si>
    <t>MUY ALTA</t>
  </si>
  <si>
    <t>BAJA - MAYOR</t>
  </si>
  <si>
    <t>Se investigan y resuelven oportunamente</t>
  </si>
  <si>
    <t>No se investigan, ni resuelven oportunamente</t>
  </si>
  <si>
    <t>BAJA - CATASTRÓFICO</t>
  </si>
  <si>
    <t>Completa</t>
  </si>
  <si>
    <t>Incopleta</t>
  </si>
  <si>
    <t>No existe</t>
  </si>
  <si>
    <t>Opciones de Manejo</t>
  </si>
  <si>
    <t>MEDIA - MODERADO</t>
  </si>
  <si>
    <t>MEDIA - MAYOR</t>
  </si>
  <si>
    <t>MEDIA - CATASTRÓFICO</t>
  </si>
  <si>
    <t>EVITAR EL RIESGO</t>
  </si>
  <si>
    <t>ALTA - MODERADO</t>
  </si>
  <si>
    <t>ALTA - MAYOR</t>
  </si>
  <si>
    <t>RANGO DE LA EJECUCION DE CADA CONTROL</t>
  </si>
  <si>
    <t>ALTA - CATASTRÓFICO</t>
  </si>
  <si>
    <r>
      <rPr>
        <b/>
        <sz val="11"/>
        <color theme="1"/>
        <rFont val="Calibri"/>
        <family val="2"/>
        <scheme val="minor"/>
      </rPr>
      <t>FUERTE</t>
    </r>
    <r>
      <rPr>
        <sz val="11"/>
        <color theme="1"/>
        <rFont val="Calibri"/>
        <family val="2"/>
        <scheme val="minor"/>
      </rPr>
      <t xml:space="preserve"> (Siempre se Ejecuta)</t>
    </r>
  </si>
  <si>
    <t>MUY ALTA - MODERADO</t>
  </si>
  <si>
    <r>
      <rPr>
        <b/>
        <sz val="11"/>
        <color theme="1"/>
        <rFont val="Calibri"/>
        <family val="2"/>
        <scheme val="minor"/>
      </rPr>
      <t>MODERADO</t>
    </r>
    <r>
      <rPr>
        <sz val="11"/>
        <color theme="1"/>
        <rFont val="Calibri"/>
        <family val="2"/>
        <scheme val="minor"/>
      </rPr>
      <t xml:space="preserve"> (Algunas Veces)</t>
    </r>
  </si>
  <si>
    <t>MUY ALTA - MAYOR</t>
  </si>
  <si>
    <r>
      <rPr>
        <b/>
        <sz val="11"/>
        <color theme="1"/>
        <rFont val="Calibri"/>
        <family val="2"/>
        <scheme val="minor"/>
      </rPr>
      <t>DÉBIL</t>
    </r>
    <r>
      <rPr>
        <sz val="11"/>
        <color theme="1"/>
        <rFont val="Calibri"/>
        <family val="2"/>
        <scheme val="minor"/>
      </rPr>
      <t xml:space="preserve"> (No se Ejecuta)</t>
    </r>
  </si>
  <si>
    <t>SI</t>
  </si>
  <si>
    <t>MUY ALTA - CATASTRÓFICO</t>
  </si>
  <si>
    <t>NO</t>
  </si>
  <si>
    <t>SEGUIMIENTO Y MEJORAMIENTO A LA GESTIÓN</t>
  </si>
  <si>
    <t>Asegurar el mejoramiento continuo de los procesos del IDIPRON a través de la planificación e implementación de actividades para el seguimiento, medicion y analisis de la gestión institucional con el fin de proveer la información necesaria para la toma de decisiones y el mejoramiento de las capacidades del instituto</t>
  </si>
  <si>
    <t>Inicia con la planificacion de la mejora continua para la Implementacion, Coordinacion, asesoria y acompañamiento a los procesos en la implementación de politicas, programas, estrategias, metodologías y planes relacionados con el Modelo integrado de Planeación y Gestion para finalizar con el análisis de los resultados para la implementacion de acciones de mejoramiento.</t>
  </si>
  <si>
    <t xml:space="preserve">Presiones indebidas
Oculetamiento de la información
Ausencia de controles que permitan la validación de la información
Concentración de la información en pocas personas </t>
  </si>
  <si>
    <t>Manipulación intencional de la información relacionada con la gestión de la Entidad por parte de los funcionarios o contratistas de la Oficina Asesora de Planeación para beneficio propio, de un proceso  o de un tercero.</t>
  </si>
  <si>
    <t>Toma de decisiones basada en información errada
Observaciones y hallazgos de los entes de control
No logro de los objetivos institucionales</t>
  </si>
  <si>
    <t xml:space="preserve">EL jefe de la oficina asesora de planeación, cada vez que se va a realizar el seguimiento de una herramienta de gestión,  elabora una comunicación en la que se establecen los lineamientos que se deben seguir para la entrega de la información, verificando que la misma sea entregada a cada lider de proceso.
El equipo de funcionarios o contratistas de la Oficina Asesora de Planeación encargados de liderar el seguimiento a las herramientas de gestión, cada vez que se va a realizar el seguimiento de una herramienta de gestión, verifican que la entrega de la información  solicitada, sea remitida o validada por el lider del proceso. En caso de que la información allegada no sea enviada por el líder del proceso, se envía correo electrónico solicitando que se corrija esta situación
El equipo de funcionarios o contratistas de la Oficina Asesora de Planeación encargados de liderar el seguimiento a la gestión institucional,  cada vez que se va a realizar el seguimiento de una herramienta de gestión, verifican que la información allegada cumpla con los lineamientos establecidos por la oficina y que la aplicación de las herramientas se ajuste a la metodología establecida. En caso de detectar fallas en la implementación de las herramientas o datos que presenten un cumplimiento inferior al esperado, se emiten alertas al proceso para que realice las gestiones necesarias que permitan alcanzar las metas esperadas.
</t>
  </si>
  <si>
    <t xml:space="preserve">Se requiere nuevamente la información al proceso, se aplica la metodología de la herramienta correspondiente y se generan los resultados oficiales, sustituyendo el informe inicial. </t>
  </si>
  <si>
    <t>Capacitar a los gestores SIGID de la oficina en la forma en que se debe hacer el seguimiento de las herramientas de gestión definidas por la Oficina Asesora de Planeación.</t>
  </si>
  <si>
    <t>01/04/2024 al 30/06/2024</t>
  </si>
  <si>
    <t xml:space="preserve">Control 1: Durante el primer cuatrimestre, se realizó el seguimiento al plan de acción, indicadores y plan de mejoramiento. Para estas tres herramientas, el jefe de la oficina asesora de planeación, envió previamente correo electrónico con los lineamientos para la entrega de la información y el diligenciamiento de la herramienta dispuesta por la OAP. Los correos del jefe de la OAP se dirigen a los lideres de los procesos y a los delegados SIGID.
Control No. 2 Para cada herramienta, el equipo de funcionarios o contratistas de la Oficina Asesora de Planeación encargados de liderar el seguimiento a la gestión institucional realizan la revisión de la información aportada por los  procesos en las herramientas dispuestas y el cumplimiento de los lineamientos establecidos para cada una generando correos electrónicos en los casos en los que se requiera ajustar la información </t>
  </si>
  <si>
    <t>Durante el periodo aun no se ha realizado la capcitación que se tiene programada para el primer semestre de 2024</t>
  </si>
  <si>
    <t>No se materializó el riesgo</t>
  </si>
  <si>
    <t>Control 1: Se evidencia la aplicación del control con el envío de los correos por parte del Jefe de la OAP con los lineamientos para el seguimiento de las herramientas de gestión.
Contro 2: Se evidencia la aplicación del control con los correos con alertas luego de la revisión realizada por el equipo de la OAP a los reportes de las herramientas realizadas por los procesos
Acciones de Fortalecimiento: No se evidencia que la acción se haya inciado pero aun se encuentra en términos.</t>
  </si>
  <si>
    <r>
      <rPr>
        <b/>
        <sz val="10"/>
        <color rgb="FF000000"/>
        <rFont val="Times New Roman"/>
      </rPr>
      <t xml:space="preserve">Control No. 1: </t>
    </r>
    <r>
      <rPr>
        <sz val="10"/>
        <color rgb="FF000000"/>
        <rFont val="Times New Roman"/>
      </rPr>
      <t xml:space="preserve">Se evidencio la ejecución de la actividad de control.
</t>
    </r>
    <r>
      <rPr>
        <b/>
        <sz val="10"/>
        <color rgb="FF000000"/>
        <rFont val="Times New Roman"/>
      </rPr>
      <t>Control No. 2:</t>
    </r>
    <r>
      <rPr>
        <sz val="10"/>
        <color rgb="FF000000"/>
        <rFont val="Times New Roman"/>
      </rPr>
      <t xml:space="preserve"> Se evidencio la ejecución de la actividad de control.
</t>
    </r>
    <r>
      <rPr>
        <b/>
        <sz val="10"/>
        <color rgb="FF000000"/>
        <rFont val="Times New Roman"/>
      </rPr>
      <t>Control No. 3:</t>
    </r>
    <r>
      <rPr>
        <sz val="10"/>
        <color rgb="FF000000"/>
        <rFont val="Times New Roman"/>
      </rPr>
      <t xml:space="preserve"> No se aportó evidencia que dé cuenta de la ejecución de la actividad de control
</t>
    </r>
    <r>
      <rPr>
        <b/>
        <sz val="10"/>
        <color rgb="FF000000"/>
        <rFont val="Times New Roman"/>
      </rPr>
      <t>Acción de fortalecimiento:</t>
    </r>
    <r>
      <rPr>
        <sz val="10"/>
        <color rgb="FF000000"/>
        <rFont val="Times New Roman"/>
      </rPr>
      <t xml:space="preserve"> No se evidencio durante este seguimiento la ejecución de la acción de fortalecimiento.
No se reporta materialización del riesgo.</t>
    </r>
  </si>
  <si>
    <t>listados de asistencia</t>
  </si>
  <si>
    <t>FUERTE</t>
  </si>
  <si>
    <t>EVALUACIÓN A LA GESTIÓN</t>
  </si>
  <si>
    <t>Evaluar el nivel de desarrollo y grado de efectividad del Sistema de Control Interno, mediante la revisión, evaluación y seguimiento a la gestión de los procesos con un enfoque basado en riesgos, para generar alertas y recomendaciones que contribuyan al mejoramiento continuo, en el marco de los roles establecidos para las oficinas de control interno.</t>
  </si>
  <si>
    <t>Inicia con planeación y planificación del Plan Anual de Auditorías, seguido de la ejecución de actividades y autoevaluación al proceso para finalizar con la presentación de los resultados de la evaluación del Sistema de Control Interno al Comité Institucional de Coordinación de Control Interno, el seguimiento a los planes de mejoramiento y a los compromisos establecidos.</t>
  </si>
  <si>
    <t>x</t>
  </si>
  <si>
    <t>Primacía de Intereses particulares sobre intereses generales en los procesos de Auditorías Internas.
Inobservancia de los Principios Éticos en el desarrollo de las Auditorías Internas:  Integridad, objetividad, confidencialidad, competencia profesional y conflicto de intereses por parte del equipo Auditor.</t>
  </si>
  <si>
    <t>Manipulación de los resultados de las auditorias y/o seguimientos por parte del equipo auditor a favor del proceso evaluado o de terceros</t>
  </si>
  <si>
    <t xml:space="preserve"> -Informes de Auditoría  sesgados, sin aportes significativos en la mejora de los procesos, lo cual afectaría la efectiva toma de decisiones,  por parte de los usuarios de dichos  informes.</t>
  </si>
  <si>
    <t>1. La Jefe de la Oficina de Control Interno anualmente realiza la rotación del equipo auditor entre los miembros del equipo de la Oficina, mediante asignación que queda plasmada en el plan anual de auditoría y en el  Formato Programa de Auditoría S-EVG-FT-001
2.  La Jefe de la Oficina de Control Interno, cada vez que se presenta un informe de auditoría o seguimiento,  realiza la revisión y aprobación de los informes emitidos producto de las auditorías realizadas verificando  que lo que se incluya en el informe concuerde con lo observado en el transcurso de la auditoría de acuerdo con los papeles de trabajo. En caso de detectar que el informe no refleja las situaciones encontradas y evidenciadas en los papeles de trabajo, se devuelve al equipo auditor para que sea corregido.
3. El auditor líder designado para cada auditoria y/o seguimiento controla que se cumpla con las actividades programadas, presentando los avances en reunión de equipo primario de la oficina. En caso de que se detecten retrasos o incumplimientos, se establecen actividades de contingencia que permitan cumplir lo programado.</t>
  </si>
  <si>
    <t>1. Revisar los papeles de trabajo y emitir un nuevo informe de auditoría
2. Poner en conocimiento de los entes de control correspondientes la situación presentada</t>
  </si>
  <si>
    <t>1. Socializar al equipo de la Oficina de Control Interno, el código de ética del auditor, el estatuto de auditoría y los procedimientos de la Oficina</t>
  </si>
  <si>
    <t>01/02/2023 - 30/12/2023</t>
  </si>
  <si>
    <t xml:space="preserve">1. Para la vigencia 2024, se realizó la programación de actividades del Plan Anual de Auditorias, rotando los auditores en la medida que los recursos asignados lo permiten, se adjunta el formato correspondiente.
2. Los informes de Auditoría, evaluación a la Gestión o de ley emitidos fueron revisados por parte de la jefatura, se adjunta evidencias de dicha revisión y aprobación.
3. En las reuniones mensuales del equipo se realizó seguimiento a todas las actividades del PAA y se informaron los avances por parte de cada uno los lideres de las actividades, de lo anterior se aportan las presentaciones y listados de asistencia de las reuniones, en los meses de enero a abril no se presentaron atrasos en la ejecución del plan.
</t>
  </si>
  <si>
    <t>1. En la reunión realizada en abril de 2024, se realizó la socialización del Manual Estatuto de Auditoria, el cual se mantiene vigente desde su última actualización en la versión 3 de diciembre de 2022, durante esta se hizo énfasis en los capítulos 8. Código de Ética del Auditor, y el capítulo 10. Modificaciones al Estatuto De Auditoría Interna, así como socialización de los 10 formatos vigentes en la OCI.</t>
  </si>
  <si>
    <t xml:space="preserve">No se registraron materializaciones durante el periodo </t>
  </si>
  <si>
    <r>
      <rPr>
        <b/>
        <u/>
        <sz val="10"/>
        <color rgb="FF000000"/>
        <rFont val="Times New Roman"/>
      </rPr>
      <t xml:space="preserve">Control N°1: </t>
    </r>
    <r>
      <rPr>
        <sz val="10"/>
        <color rgb="FF000000"/>
        <rFont val="Times New Roman"/>
      </rPr>
      <t xml:space="preserve">Se evidencia la aplicación adecuada del control mediante el plan de auditoría establecido.
</t>
    </r>
    <r>
      <rPr>
        <b/>
        <u/>
        <sz val="10"/>
        <color rgb="FF000000"/>
        <rFont val="Times New Roman"/>
      </rPr>
      <t>Control N°2:</t>
    </r>
    <r>
      <rPr>
        <sz val="10"/>
        <color rgb="FF000000"/>
        <rFont val="Times New Roman"/>
      </rPr>
      <t xml:space="preserve"> Se identificó la aplicación del control con las evidencias reportadas de los VoBo y aprobaciones de la jefe de OCI de los distintos informes de auditoría presentados 
</t>
    </r>
    <r>
      <rPr>
        <b/>
        <u/>
        <sz val="10"/>
        <color rgb="FF000000"/>
        <rFont val="Times New Roman"/>
      </rPr>
      <t xml:space="preserve">Control N°3: </t>
    </r>
    <r>
      <rPr>
        <sz val="10"/>
        <color rgb="FF000000"/>
        <rFont val="Times New Roman"/>
      </rPr>
      <t xml:space="preserve">Se verifica la aplicación del control mediante las presentaciones de seguimiento al PAA realizadas en las reuniones del equipo primario de la oficina, junto con el reporte o listado de asistencia
</t>
    </r>
    <r>
      <rPr>
        <b/>
        <u/>
        <sz val="10"/>
        <color rgb="FF000000"/>
        <rFont val="Times New Roman"/>
      </rPr>
      <t>Acciones de fortalecimiento:</t>
    </r>
    <r>
      <rPr>
        <sz val="10"/>
        <color rgb="FF000000"/>
        <rFont val="Times New Roman"/>
      </rPr>
      <t xml:space="preserve"> La accion de fortalecimiento se evidencia con la socialización realizada al equipo OCI, con el tema Manual Estatuto de Auditoría</t>
    </r>
  </si>
  <si>
    <t>Listados de asistencia, presentaciones realizadas</t>
  </si>
  <si>
    <t xml:space="preserve">Debilidades en los controles del uso de la información a la que se accede en los procesos de seguimiento y/o auditoría </t>
  </si>
  <si>
    <t>Uso indebido de  información confidencial o privilegiada por parte del equipo Auditor, en favor propio o de terceros</t>
  </si>
  <si>
    <t xml:space="preserve">
-Deterioro de la imagen y credibilidad de la Oficina de Control Interno
Pérdida de información 
Filtración de la información confidencial o privilegiada de los procesos auditados</t>
  </si>
  <si>
    <t>1.  La Jefe de la Oficina de Control Interno, cada vez que se solicita información al proceso auditado, realiza la revisión y aprobación de las solicitudes de información verificando  que la información solicitada corresponda al alcance definido para el proceso auditor. En caso de que se detecte información que no corresponda al alcance definido, se exluye de la solicitud.
2.La Jefe de la Oficina de Control Interno emite autorización para el acceso a la carpeta digital en el momento del ingreso de cada equipo auditor por medio del formato GESTIÓN DE USUARIOS, código E-GTIC-FT-014
3. Cada auditor realiza el diligenciamiento del formato INVENTARIO ÚNICO DOCUMENTAL, código A-GDO-FT-018 verificando que todos los documentos generados durante el proceso auditor o de seguimiento  sean entregados y archivados en el momento del retiro del mismo.
4. La auxiliar administrativa asignada a la Oficina de Control Interno, al momento de la creación de los expedientes contractuales de los miembros del equipo de trabajo de la oficina, realiza la verificación de la firma y entrega del Acuerdo de Confidencialidad. en caso de detectar que algun miembro del equipo no ha aportado el formato, solicita su entrega para que forme parte del expediente.</t>
  </si>
  <si>
    <t>1. Poner en conocimiento de los entes de control correspondientes la situación presentada</t>
  </si>
  <si>
    <t>1.Socializar al equipo de la Oficina de Control Interno, el código de ética del auditor</t>
  </si>
  <si>
    <t>01/02/2022 - 30/12/2022</t>
  </si>
  <si>
    <t xml:space="preserve">1. La Jefe de la Oficina de Control Interno, revisó y aprobó las solicitudes de información, se adjunta evidencia de revisión y envió.
2. Se realizaron solicitudes en los meses de febrero, marzo y abril, se aporta el formato GESTIÓN DE USUARIOS, código E-GTIC-FT-014
3. Cada auditor realiza el diligenciamiento del formato INVENTARIO ÚNICO DOCUMENTAL, código A-GDO-FT-018 verificando que todos los documentos generados durante el proceso auditor o de seguimiento sean entregados y archivados en el momento del retiro del mismo.
4. La auxiliar administrativa asignada a la Oficina de Control verifico la firma y entrega del Acuerdo de Confidencialidad. de los 5 auditores que firmaron contrato en los meses de febrero, marzo y abril, se aporta copia de los 5 Formatos.
</t>
  </si>
  <si>
    <t>1. En la reunión realizada en abril de 2024, se realizó la socialización del Manual Estatuto de Auditoria, el cual se mantiene vigente desde su última actualización en la versión 3 de diciembre de 2022, durante esta se hizo énfasis en los capítulos 8. Código de Ética del Auditor.</t>
  </si>
  <si>
    <t>Control N°1: Se evidencia la aplicación del control mediante las evidencias presentadas
Control N°2: Se identifica la aplicación del control mediante el formato Gestión de Usuarios diligenciado (14/02/2024)
Control N°3: Se identifica el diligenciamiento del formato Inventario Único Documental como evidencia de la aplicación del control.
Control N°4: Se evidencia la aplicación del control con las firmas de los acuerdos de confidencialidad del personal contratado para el periodo
Acciones de fortalecimiento: Se evidencia el cumplimiento de la acción de fortalecimiento</t>
  </si>
  <si>
    <t>Control N°1: Se evidencia la ejecución de la actividad de control
Control N°2: Se evidencia la ejecución de la actividad de control 
Control N°3: Se evidencia la ejecución de la actividad de control
Acciones de fortalecimiento: Se evidencia la ejecución de la actividad de control</t>
  </si>
  <si>
    <t>Control N°1: Se evidencia la ejecución de la actividad de control
Control N°2: Se evidencia la ejecución de la actividad de control 
Control N°3: Se evidencia la ejecución de la actividad de control
Control N°4: Se evidencia la ejecución de la actividad de control
Acciones de fortalecimiento: Se evidencia la ejecución de la actividad de 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</si>
</sst>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Calibri"/>
      <family val="2"/>
      <scheme val="minor"/>
    </font>
    <font>
      <b/>
      <sz val="11"/>
      <color theme="1"/>
      <name val="Calibri"/>
      <family val="2"/>
      <scheme val="minor"/>
    </font>
    <font>
      <b/>
      <sz val="10"/>
      <color theme="1"/>
      <name val="Times New Roman"/>
      <family val="1"/>
    </font>
    <font>
      <sz val="10"/>
      <color theme="1"/>
      <name val="Times New Roman"/>
      <family val="1"/>
    </font>
    <font>
      <b/>
      <sz val="11"/>
      <color theme="1"/>
      <name val="Times New Roman"/>
      <family val="1"/>
    </font>
    <font>
      <b/>
      <sz val="10"/>
      <name val="Times New Roman"/>
      <family val="1"/>
    </font>
    <font>
      <b/>
      <sz val="12"/>
      <name val="Times New Roman"/>
      <family val="1"/>
    </font>
    <font>
      <b/>
      <sz val="14"/>
      <color theme="1"/>
      <name val="Times New Roman"/>
      <family val="1"/>
    </font>
    <font>
      <sz val="12"/>
      <color theme="1"/>
      <name val="Times New Roman"/>
      <family val="1"/>
    </font>
    <font>
      <b/>
      <sz val="16"/>
      <color theme="1"/>
      <name val="Times New Roman"/>
      <family val="1"/>
    </font>
    <font>
      <b/>
      <sz val="12"/>
      <color theme="1"/>
      <name val="Times New Roman"/>
      <family val="1"/>
    </font>
    <font>
      <sz val="16"/>
      <color theme="1"/>
      <name val="Times New Roman"/>
      <family val="1"/>
    </font>
    <font>
      <b/>
      <sz val="20"/>
      <color theme="1"/>
      <name val="Times New Roman"/>
      <family val="1"/>
    </font>
    <font>
      <sz val="14"/>
      <color theme="1"/>
      <name val="Times New Roman"/>
      <family val="1"/>
    </font>
    <font>
      <sz val="14"/>
      <name val="Times New Roman"/>
      <family val="1"/>
    </font>
    <font>
      <sz val="12"/>
      <name val="Times New Roman"/>
      <family val="1"/>
    </font>
    <font>
      <sz val="10"/>
      <color rgb="FF000000"/>
      <name val="Times New Roman"/>
      <family val="1"/>
    </font>
    <font>
      <b/>
      <sz val="18"/>
      <color theme="1"/>
      <name val="Calibri"/>
      <family val="2"/>
      <scheme val="minor"/>
    </font>
    <font>
      <sz val="10"/>
      <color rgb="FFFF0000"/>
      <name val="Times New Roman"/>
      <family val="1"/>
    </font>
    <font>
      <b/>
      <u/>
      <sz val="10"/>
      <color rgb="FF000000"/>
      <name val="Times New Roman"/>
    </font>
    <font>
      <sz val="10"/>
      <color rgb="FF000000"/>
      <name val="Times New Roman"/>
    </font>
    <font>
      <b/>
      <sz val="20"/>
      <color theme="1"/>
      <name val="Calibri"/>
      <family val="2"/>
      <scheme val="minor"/>
    </font>
    <font>
      <sz val="16"/>
      <color theme="1"/>
      <name val="Calibri"/>
      <family val="2"/>
      <scheme val="minor"/>
    </font>
    <font>
      <b/>
      <sz val="10"/>
      <color rgb="FF000000"/>
      <name val="Times New Roman"/>
    </font>
    <font>
      <sz val="14"/>
      <color rgb="FF000000"/>
      <name val="Times New Roman"/>
      <family val="1"/>
      <charset val="1"/>
    </font>
    <font>
      <sz val="14"/>
      <color rgb="FF000000"/>
      <name val="Times New Roman"/>
      <family val="1"/>
    </font>
    <font>
      <sz val="11"/>
      <color rgb="FF000000"/>
      <name val="Times New Roman"/>
      <family val="1"/>
    </font>
    <font>
      <sz val="14"/>
      <color rgb="FF000000"/>
      <name val="Times New Roman"/>
    </font>
  </fonts>
  <fills count="10">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FFFFFF"/>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style="thin">
        <color indexed="64"/>
      </top>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bottom/>
      <diagonal/>
    </border>
    <border>
      <left style="hair">
        <color indexed="64"/>
      </left>
      <right style="thin">
        <color indexed="64"/>
      </right>
      <top style="hair">
        <color indexed="64"/>
      </top>
      <bottom/>
      <diagonal/>
    </border>
    <border>
      <left/>
      <right/>
      <top style="hair">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thin">
        <color indexed="64"/>
      </left>
      <right/>
      <top style="thin">
        <color indexed="64"/>
      </top>
      <bottom style="medium">
        <color indexed="64"/>
      </bottom>
      <diagonal/>
    </border>
    <border>
      <left style="medium">
        <color rgb="FF000000"/>
      </left>
      <right style="medium">
        <color rgb="FF000000"/>
      </right>
      <top/>
      <bottom style="medium">
        <color rgb="FF000000"/>
      </bottom>
      <diagonal/>
    </border>
    <border>
      <left style="medium">
        <color indexed="64"/>
      </left>
      <right style="thin">
        <color indexed="64"/>
      </right>
      <top/>
      <bottom style="medium">
        <color rgb="FF000000"/>
      </bottom>
      <diagonal/>
    </border>
    <border>
      <left style="thin">
        <color indexed="64"/>
      </left>
      <right style="medium">
        <color indexed="64"/>
      </right>
      <top/>
      <bottom style="medium">
        <color rgb="FF000000"/>
      </bottom>
      <diagonal/>
    </border>
  </borders>
  <cellStyleXfs count="1">
    <xf numFmtId="0" fontId="0" fillId="0" borderId="0"/>
  </cellStyleXfs>
  <cellXfs count="231">
    <xf numFmtId="0" fontId="0" fillId="0" borderId="0" xfId="0"/>
    <xf numFmtId="0" fontId="3" fillId="0" borderId="0" xfId="0" applyFont="1"/>
    <xf numFmtId="0" fontId="2" fillId="0" borderId="0" xfId="0" applyFont="1"/>
    <xf numFmtId="0" fontId="5" fillId="3" borderId="10" xfId="0" applyFont="1" applyFill="1" applyBorder="1" applyAlignment="1">
      <alignment horizontal="center" vertical="center"/>
    </xf>
    <xf numFmtId="0" fontId="6" fillId="3" borderId="11" xfId="0" applyFont="1" applyFill="1" applyBorder="1" applyAlignment="1">
      <alignment horizontal="center" vertical="center" wrapText="1"/>
    </xf>
    <xf numFmtId="0" fontId="8" fillId="0" borderId="12" xfId="0" applyFont="1" applyBorder="1" applyAlignment="1">
      <alignment horizontal="justify" vertical="top" wrapText="1"/>
    </xf>
    <xf numFmtId="0" fontId="2" fillId="0" borderId="13" xfId="0" applyFont="1" applyBorder="1" applyAlignment="1" applyProtection="1">
      <alignment horizontal="center" vertical="center" wrapText="1"/>
      <protection locked="0"/>
    </xf>
    <xf numFmtId="1" fontId="8" fillId="0" borderId="13" xfId="0" applyNumberFormat="1" applyFont="1" applyBorder="1" applyAlignment="1">
      <alignment horizontal="center" vertical="center"/>
    </xf>
    <xf numFmtId="0" fontId="8" fillId="0" borderId="15" xfId="0" applyFont="1" applyBorder="1" applyAlignment="1">
      <alignment horizontal="justify" vertical="top" wrapText="1"/>
    </xf>
    <xf numFmtId="0" fontId="2" fillId="0" borderId="16" xfId="0" applyFont="1" applyBorder="1" applyAlignment="1" applyProtection="1">
      <alignment horizontal="center" vertical="center" wrapText="1"/>
      <protection locked="0"/>
    </xf>
    <xf numFmtId="1" fontId="8" fillId="0" borderId="16" xfId="0" applyNumberFormat="1" applyFont="1" applyBorder="1" applyAlignment="1">
      <alignment horizontal="center" vertical="center"/>
    </xf>
    <xf numFmtId="0" fontId="8" fillId="0" borderId="0" xfId="0" applyFont="1" applyAlignment="1">
      <alignment vertical="top" wrapText="1"/>
    </xf>
    <xf numFmtId="0" fontId="8" fillId="5" borderId="1" xfId="0" applyFont="1" applyFill="1" applyBorder="1" applyAlignment="1">
      <alignment horizontal="center" vertical="center" wrapText="1"/>
    </xf>
    <xf numFmtId="0" fontId="8" fillId="0" borderId="19" xfId="0" applyFont="1" applyBorder="1" applyAlignment="1">
      <alignment horizontal="justify" vertical="top" wrapText="1"/>
    </xf>
    <xf numFmtId="0" fontId="0" fillId="0" borderId="0" xfId="0" applyAlignment="1">
      <alignment wrapText="1"/>
    </xf>
    <xf numFmtId="0" fontId="2" fillId="2" borderId="6" xfId="0" applyFont="1" applyFill="1" applyBorder="1" applyAlignment="1">
      <alignment horizontal="center" vertical="center"/>
    </xf>
    <xf numFmtId="0" fontId="2" fillId="2" borderId="0" xfId="0" applyFont="1" applyFill="1" applyAlignment="1">
      <alignment horizontal="center" vertical="center"/>
    </xf>
    <xf numFmtId="14" fontId="2" fillId="2" borderId="0" xfId="0" applyNumberFormat="1" applyFont="1" applyFill="1" applyAlignment="1">
      <alignment horizontal="center" vertical="center"/>
    </xf>
    <xf numFmtId="14" fontId="2" fillId="2" borderId="6" xfId="0" applyNumberFormat="1" applyFont="1" applyFill="1" applyBorder="1" applyAlignment="1">
      <alignment horizontal="center" vertical="center"/>
    </xf>
    <xf numFmtId="0" fontId="2" fillId="2" borderId="2" xfId="0" applyFont="1" applyFill="1" applyBorder="1" applyAlignment="1">
      <alignment horizontal="left" vertical="center"/>
    </xf>
    <xf numFmtId="0" fontId="2" fillId="7" borderId="1" xfId="0" applyFont="1" applyFill="1" applyBorder="1" applyAlignment="1">
      <alignment horizontal="center" vertical="center"/>
    </xf>
    <xf numFmtId="0" fontId="0" fillId="0" borderId="1" xfId="0" applyBorder="1"/>
    <xf numFmtId="0" fontId="2" fillId="0" borderId="0" xfId="0" applyFont="1" applyAlignment="1">
      <alignment horizontal="center" vertical="center"/>
    </xf>
    <xf numFmtId="0" fontId="3" fillId="0" borderId="0" xfId="0" applyFont="1" applyAlignment="1">
      <alignment horizontal="left" vertical="center"/>
    </xf>
    <xf numFmtId="0" fontId="2" fillId="2" borderId="8" xfId="0" applyFont="1" applyFill="1" applyBorder="1" applyAlignment="1">
      <alignment vertical="center"/>
    </xf>
    <xf numFmtId="0" fontId="2" fillId="7" borderId="1"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3" borderId="7" xfId="0" applyFont="1" applyFill="1" applyBorder="1" applyAlignment="1">
      <alignment horizontal="center"/>
    </xf>
    <xf numFmtId="0" fontId="2" fillId="3" borderId="1"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2" fillId="0" borderId="0" xfId="0" applyFont="1" applyAlignment="1">
      <alignment horizontal="center"/>
    </xf>
    <xf numFmtId="0" fontId="5" fillId="3" borderId="23"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8" fillId="0" borderId="48" xfId="0" applyFont="1" applyBorder="1" applyAlignment="1">
      <alignment horizontal="justify" vertical="top" wrapText="1"/>
    </xf>
    <xf numFmtId="0" fontId="2" fillId="0" borderId="49" xfId="0" applyFont="1" applyBorder="1" applyAlignment="1" applyProtection="1">
      <alignment horizontal="center" vertical="center" wrapText="1"/>
      <protection locked="0"/>
    </xf>
    <xf numFmtId="1" fontId="8" fillId="0" borderId="49" xfId="0" applyNumberFormat="1" applyFont="1" applyBorder="1" applyAlignment="1">
      <alignment horizontal="center" vertical="center"/>
    </xf>
    <xf numFmtId="0" fontId="2" fillId="2" borderId="9" xfId="0" applyFont="1" applyFill="1" applyBorder="1" applyAlignment="1">
      <alignment horizontal="center" vertical="center"/>
    </xf>
    <xf numFmtId="0" fontId="2" fillId="0" borderId="0" xfId="0" applyFont="1" applyAlignment="1">
      <alignment horizontal="center" vertical="center" wrapText="1"/>
    </xf>
    <xf numFmtId="0" fontId="3" fillId="0" borderId="0" xfId="0" applyFont="1" applyAlignment="1" applyProtection="1">
      <alignment horizontal="center"/>
      <protection locked="0"/>
    </xf>
    <xf numFmtId="0" fontId="2" fillId="0" borderId="0" xfId="0" applyFont="1" applyAlignment="1" applyProtection="1">
      <alignment horizontal="justify" vertical="center" wrapText="1"/>
      <protection locked="0"/>
    </xf>
    <xf numFmtId="0" fontId="2" fillId="3" borderId="23"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10" fillId="2" borderId="1" xfId="0" applyFont="1" applyFill="1" applyBorder="1" applyAlignment="1">
      <alignment horizontal="center" vertical="center"/>
    </xf>
    <xf numFmtId="49" fontId="10" fillId="2" borderId="1" xfId="0" applyNumberFormat="1" applyFont="1" applyFill="1" applyBorder="1" applyAlignment="1">
      <alignment horizontal="center" vertical="center"/>
    </xf>
    <xf numFmtId="14" fontId="10" fillId="2" borderId="1" xfId="0" applyNumberFormat="1" applyFont="1" applyFill="1" applyBorder="1" applyAlignment="1">
      <alignment horizontal="center" vertical="center"/>
    </xf>
    <xf numFmtId="0" fontId="10" fillId="7" borderId="41" xfId="0" applyFont="1" applyFill="1" applyBorder="1" applyAlignment="1">
      <alignment horizontal="left" vertical="center"/>
    </xf>
    <xf numFmtId="0" fontId="2" fillId="2" borderId="39" xfId="0" applyFont="1" applyFill="1" applyBorder="1" applyAlignment="1">
      <alignment horizontal="center" vertical="center"/>
    </xf>
    <xf numFmtId="0" fontId="16" fillId="0" borderId="0" xfId="0" applyFont="1"/>
    <xf numFmtId="0" fontId="17" fillId="0" borderId="1" xfId="0" applyFont="1" applyBorder="1" applyAlignment="1">
      <alignment horizontal="center" vertical="center"/>
    </xf>
    <xf numFmtId="0" fontId="2" fillId="3" borderId="1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10" fillId="2" borderId="1" xfId="0" applyFont="1" applyFill="1" applyBorder="1" applyAlignment="1">
      <alignment horizontal="center" vertical="center"/>
    </xf>
    <xf numFmtId="0" fontId="21" fillId="0" borderId="1" xfId="0" applyFont="1" applyBorder="1" applyAlignment="1">
      <alignment horizontal="center" vertical="center"/>
    </xf>
    <xf numFmtId="0" fontId="22" fillId="0" borderId="1" xfId="0" applyFont="1" applyBorder="1" applyAlignment="1">
      <alignment horizontal="center" vertical="center"/>
    </xf>
    <xf numFmtId="0" fontId="2" fillId="3" borderId="45" xfId="0" applyFont="1" applyFill="1" applyBorder="1" applyAlignment="1">
      <alignment horizontal="center" vertical="center" wrapText="1"/>
    </xf>
    <xf numFmtId="0" fontId="2" fillId="7" borderId="8" xfId="0" applyFont="1" applyFill="1" applyBorder="1" applyAlignment="1">
      <alignment horizontal="center" vertical="center"/>
    </xf>
    <xf numFmtId="0" fontId="0" fillId="0" borderId="5" xfId="0" applyBorder="1"/>
    <xf numFmtId="0" fontId="3" fillId="0" borderId="4"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protection locked="0"/>
    </xf>
    <xf numFmtId="0" fontId="3" fillId="0" borderId="61" xfId="0" applyFont="1" applyBorder="1" applyAlignment="1" applyProtection="1">
      <alignment horizontal="center" vertical="center"/>
      <protection locked="0"/>
    </xf>
    <xf numFmtId="0" fontId="20" fillId="0" borderId="59" xfId="0" applyFont="1" applyBorder="1" applyAlignment="1">
      <alignment horizontal="center" vertical="center" wrapText="1"/>
    </xf>
    <xf numFmtId="0" fontId="3" fillId="0" borderId="60" xfId="0" applyFont="1" applyBorder="1" applyAlignment="1">
      <alignment horizontal="center" vertical="center" wrapText="1"/>
    </xf>
    <xf numFmtId="0" fontId="3" fillId="0" borderId="62"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50" xfId="0" applyFont="1" applyBorder="1" applyAlignment="1">
      <alignment horizontal="center" vertical="center" wrapText="1"/>
    </xf>
    <xf numFmtId="0" fontId="7" fillId="4" borderId="1" xfId="0" applyFont="1" applyFill="1" applyBorder="1" applyAlignment="1">
      <alignment horizontal="center" vertical="center" wrapText="1"/>
    </xf>
    <xf numFmtId="0" fontId="7" fillId="4" borderId="43" xfId="0" applyFont="1" applyFill="1" applyBorder="1" applyAlignment="1">
      <alignment horizontal="center" vertical="center" wrapText="1"/>
    </xf>
    <xf numFmtId="0" fontId="9" fillId="5" borderId="8"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9" fillId="5" borderId="47" xfId="0" applyFont="1" applyFill="1" applyBorder="1" applyAlignment="1">
      <alignment horizontal="center" vertical="center" wrapText="1"/>
    </xf>
    <xf numFmtId="0" fontId="2" fillId="6" borderId="27" xfId="0" applyFont="1" applyFill="1" applyBorder="1" applyAlignment="1" applyProtection="1">
      <alignment horizontal="justify" vertical="center" wrapText="1"/>
      <protection locked="0"/>
    </xf>
    <xf numFmtId="0" fontId="2" fillId="6" borderId="26" xfId="0" applyFont="1" applyFill="1" applyBorder="1" applyAlignment="1" applyProtection="1">
      <alignment horizontal="justify" vertical="center" wrapText="1"/>
      <protection locked="0"/>
    </xf>
    <xf numFmtId="0" fontId="3" fillId="0" borderId="27" xfId="0" applyFont="1" applyBorder="1" applyAlignment="1" applyProtection="1">
      <alignment horizontal="center"/>
      <protection locked="0"/>
    </xf>
    <xf numFmtId="0" fontId="3" fillId="0" borderId="51" xfId="0" applyFont="1" applyBorder="1" applyAlignment="1" applyProtection="1">
      <alignment horizontal="center"/>
      <protection locked="0"/>
    </xf>
    <xf numFmtId="0" fontId="13" fillId="0" borderId="27" xfId="0" applyFont="1" applyBorder="1" applyAlignment="1" applyProtection="1">
      <alignment horizontal="center" vertical="center" wrapText="1"/>
      <protection locked="0"/>
    </xf>
    <xf numFmtId="0" fontId="13" fillId="0" borderId="51" xfId="0" applyFont="1" applyBorder="1" applyAlignment="1" applyProtection="1">
      <alignment horizontal="center" vertical="center" wrapText="1"/>
      <protection locked="0"/>
    </xf>
    <xf numFmtId="0" fontId="13" fillId="0" borderId="45" xfId="0" applyFont="1" applyBorder="1" applyAlignment="1" applyProtection="1">
      <alignment horizontal="center" vertical="center" wrapText="1"/>
      <protection locked="0"/>
    </xf>
    <xf numFmtId="14" fontId="3" fillId="0" borderId="21" xfId="0" applyNumberFormat="1" applyFont="1" applyBorder="1" applyAlignment="1" applyProtection="1">
      <alignment horizontal="center" vertical="center"/>
      <protection locked="0"/>
    </xf>
    <xf numFmtId="0" fontId="3" fillId="0" borderId="21" xfId="0" applyFont="1" applyBorder="1" applyAlignment="1" applyProtection="1">
      <alignment horizontal="center" vertical="center"/>
      <protection locked="0"/>
    </xf>
    <xf numFmtId="0" fontId="3" fillId="0" borderId="42" xfId="0" applyFont="1" applyBorder="1" applyAlignment="1" applyProtection="1">
      <alignment horizontal="center" vertical="center"/>
      <protection locked="0"/>
    </xf>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protection locked="0"/>
    </xf>
    <xf numFmtId="0" fontId="3" fillId="0" borderId="43" xfId="0" applyFont="1" applyBorder="1" applyAlignment="1" applyProtection="1">
      <alignment horizontal="center" vertical="center"/>
      <protection locked="0"/>
    </xf>
    <xf numFmtId="0" fontId="16" fillId="0" borderId="1" xfId="0" applyFont="1" applyBorder="1" applyAlignment="1" applyProtection="1">
      <alignment horizontal="center" vertical="center" wrapText="1"/>
      <protection locked="0"/>
    </xf>
    <xf numFmtId="0" fontId="16" fillId="0" borderId="43" xfId="0" applyFont="1" applyBorder="1" applyAlignment="1" applyProtection="1">
      <alignment horizontal="center" vertical="center" wrapText="1"/>
      <protection locked="0"/>
    </xf>
    <xf numFmtId="0" fontId="3" fillId="0" borderId="20" xfId="0" applyFont="1" applyBorder="1" applyAlignment="1" applyProtection="1">
      <alignment horizontal="center" vertical="center" wrapText="1"/>
      <protection locked="0"/>
    </xf>
    <xf numFmtId="0" fontId="3" fillId="0" borderId="44" xfId="0" applyFont="1" applyBorder="1" applyAlignment="1" applyProtection="1">
      <alignment horizontal="center" vertical="center" wrapText="1"/>
      <protection locked="0"/>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7" xfId="0" applyFont="1" applyBorder="1" applyAlignment="1">
      <alignment horizontal="center" vertical="center" wrapText="1"/>
    </xf>
    <xf numFmtId="0" fontId="5" fillId="0" borderId="8" xfId="0" applyFont="1" applyBorder="1" applyAlignment="1" applyProtection="1">
      <alignment horizontal="center" vertical="center" wrapText="1"/>
      <protection locked="0"/>
    </xf>
    <xf numFmtId="0" fontId="5" fillId="0" borderId="10" xfId="0" applyFont="1" applyBorder="1" applyAlignment="1" applyProtection="1">
      <alignment horizontal="center" vertical="center" wrapText="1"/>
      <protection locked="0"/>
    </xf>
    <xf numFmtId="0" fontId="5" fillId="0" borderId="47" xfId="0" applyFont="1" applyBorder="1" applyAlignment="1" applyProtection="1">
      <alignment horizontal="center" vertical="center" wrapText="1"/>
      <protection locked="0"/>
    </xf>
    <xf numFmtId="0" fontId="6" fillId="2" borderId="8"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47" xfId="0" applyFont="1" applyFill="1" applyBorder="1" applyAlignment="1">
      <alignment horizontal="center" vertical="center"/>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47" xfId="0" applyFont="1" applyBorder="1" applyAlignment="1">
      <alignment horizontal="center" vertical="center" wrapText="1"/>
    </xf>
    <xf numFmtId="0" fontId="13" fillId="0" borderId="27" xfId="0" applyFont="1" applyBorder="1" applyAlignment="1" applyProtection="1">
      <alignment horizontal="justify" vertical="center" wrapText="1"/>
      <protection locked="0"/>
    </xf>
    <xf numFmtId="0" fontId="13" fillId="0" borderId="45" xfId="0" applyFont="1" applyBorder="1" applyAlignment="1" applyProtection="1">
      <alignment horizontal="justify" vertical="center"/>
      <protection locked="0"/>
    </xf>
    <xf numFmtId="0" fontId="13" fillId="0" borderId="8" xfId="0" applyFont="1" applyBorder="1" applyAlignment="1" applyProtection="1">
      <alignment horizontal="justify" vertical="center" wrapText="1"/>
      <protection locked="0"/>
    </xf>
    <xf numFmtId="0" fontId="13" fillId="0" borderId="10" xfId="0" applyFont="1" applyBorder="1" applyAlignment="1" applyProtection="1">
      <alignment horizontal="justify" vertical="center" wrapText="1"/>
      <protection locked="0"/>
    </xf>
    <xf numFmtId="0" fontId="13" fillId="0" borderId="47" xfId="0" applyFont="1" applyBorder="1" applyAlignment="1" applyProtection="1">
      <alignment horizontal="justify" vertical="center" wrapText="1"/>
      <protection locked="0"/>
    </xf>
    <xf numFmtId="0" fontId="14" fillId="0" borderId="1" xfId="0" applyFont="1" applyBorder="1" applyAlignment="1" applyProtection="1">
      <alignment horizontal="justify" vertical="center" wrapText="1"/>
      <protection locked="0"/>
    </xf>
    <xf numFmtId="0" fontId="14" fillId="0" borderId="43" xfId="0" applyFont="1" applyBorder="1" applyAlignment="1" applyProtection="1">
      <alignment horizontal="justify" vertical="center" wrapText="1"/>
      <protection locked="0"/>
    </xf>
    <xf numFmtId="1" fontId="9" fillId="0" borderId="14" xfId="0" applyNumberFormat="1" applyFont="1" applyBorder="1" applyAlignment="1">
      <alignment horizontal="center" vertical="center" wrapText="1"/>
    </xf>
    <xf numFmtId="1" fontId="9" fillId="0" borderId="17" xfId="0" applyNumberFormat="1" applyFont="1" applyBorder="1" applyAlignment="1">
      <alignment horizontal="center" vertical="center" wrapText="1"/>
    </xf>
    <xf numFmtId="0" fontId="10" fillId="0" borderId="8"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47" xfId="0" applyFont="1" applyBorder="1" applyAlignment="1">
      <alignment horizontal="center" vertical="center" wrapText="1"/>
    </xf>
    <xf numFmtId="0" fontId="9" fillId="4" borderId="1" xfId="0" applyFont="1" applyFill="1" applyBorder="1" applyAlignment="1">
      <alignment horizontal="center" vertical="center"/>
    </xf>
    <xf numFmtId="0" fontId="9" fillId="0" borderId="8"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47" xfId="0" applyFont="1" applyBorder="1" applyAlignment="1">
      <alignment horizontal="center" vertical="center" wrapText="1"/>
    </xf>
    <xf numFmtId="0" fontId="4" fillId="0" borderId="1" xfId="0" applyFont="1" applyBorder="1" applyAlignment="1">
      <alignment horizontal="center" vertical="center" wrapText="1"/>
    </xf>
    <xf numFmtId="0" fontId="2" fillId="3" borderId="8"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12" fillId="0" borderId="21" xfId="0" applyFont="1" applyBorder="1" applyAlignment="1" applyProtection="1">
      <alignment horizontal="center" vertical="center" wrapText="1"/>
      <protection locked="0"/>
    </xf>
    <xf numFmtId="0" fontId="12" fillId="0" borderId="42" xfId="0" applyFont="1" applyBorder="1" applyAlignment="1" applyProtection="1">
      <alignment horizontal="center" vertical="center" wrapText="1"/>
      <protection locked="0"/>
    </xf>
    <xf numFmtId="0" fontId="13" fillId="0" borderId="1" xfId="0" applyFont="1" applyBorder="1" applyAlignment="1" applyProtection="1">
      <alignment horizontal="justify" vertical="center" wrapText="1"/>
      <protection locked="0"/>
    </xf>
    <xf numFmtId="0" fontId="13" fillId="0" borderId="1" xfId="0" applyFont="1" applyBorder="1" applyAlignment="1" applyProtection="1">
      <alignment horizontal="justify" vertical="center"/>
      <protection locked="0"/>
    </xf>
    <xf numFmtId="0" fontId="13" fillId="0" borderId="43" xfId="0" applyFont="1" applyBorder="1" applyAlignment="1" applyProtection="1">
      <alignment horizontal="justify" vertical="center"/>
      <protection locked="0"/>
    </xf>
    <xf numFmtId="0" fontId="5" fillId="0" borderId="24" xfId="0" applyFont="1" applyBorder="1" applyAlignment="1" applyProtection="1">
      <alignment horizontal="center" vertical="center" wrapText="1"/>
      <protection locked="0"/>
    </xf>
    <xf numFmtId="0" fontId="5" fillId="0" borderId="23" xfId="0" applyFont="1" applyBorder="1" applyAlignment="1" applyProtection="1">
      <alignment horizontal="center" vertical="center" wrapText="1"/>
      <protection locked="0"/>
    </xf>
    <xf numFmtId="0" fontId="5" fillId="0" borderId="46"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0" borderId="43" xfId="0" applyFont="1" applyBorder="1" applyAlignment="1" applyProtection="1">
      <alignment horizontal="center" vertical="center" wrapText="1"/>
      <protection locked="0"/>
    </xf>
    <xf numFmtId="0" fontId="5" fillId="3" borderId="1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0" xfId="0" applyFont="1" applyFill="1" applyBorder="1" applyAlignment="1">
      <alignment horizontal="center" vertical="center" wrapText="1"/>
    </xf>
    <xf numFmtId="0" fontId="2" fillId="3" borderId="36" xfId="0" applyFont="1" applyFill="1" applyBorder="1" applyAlignment="1">
      <alignment horizontal="center" vertical="center"/>
    </xf>
    <xf numFmtId="0" fontId="2" fillId="3" borderId="37" xfId="0" applyFont="1" applyFill="1" applyBorder="1" applyAlignment="1">
      <alignment horizontal="center" vertical="center"/>
    </xf>
    <xf numFmtId="0" fontId="2" fillId="3" borderId="38" xfId="0" applyFont="1" applyFill="1" applyBorder="1" applyAlignment="1">
      <alignment horizontal="center" vertical="center"/>
    </xf>
    <xf numFmtId="0" fontId="2" fillId="3" borderId="55" xfId="0" applyFont="1" applyFill="1" applyBorder="1" applyAlignment="1">
      <alignment horizontal="center" vertical="center"/>
    </xf>
    <xf numFmtId="0" fontId="2" fillId="3" borderId="0" xfId="0" applyFont="1" applyFill="1" applyAlignment="1">
      <alignment horizontal="center" vertical="center"/>
    </xf>
    <xf numFmtId="0" fontId="2" fillId="3" borderId="35" xfId="0" applyFont="1" applyFill="1" applyBorder="1" applyAlignment="1">
      <alignment horizontal="center" vertical="center"/>
    </xf>
    <xf numFmtId="0" fontId="2" fillId="3" borderId="40" xfId="0" applyFont="1" applyFill="1" applyBorder="1" applyAlignment="1">
      <alignment horizontal="center" vertical="center"/>
    </xf>
    <xf numFmtId="0" fontId="2" fillId="3" borderId="39" xfId="0" applyFont="1" applyFill="1" applyBorder="1" applyAlignment="1">
      <alignment horizontal="center" vertical="center"/>
    </xf>
    <xf numFmtId="0" fontId="2" fillId="3" borderId="34" xfId="0" applyFont="1" applyFill="1" applyBorder="1" applyAlignment="1">
      <alignment horizontal="center" vertical="center"/>
    </xf>
    <xf numFmtId="0" fontId="2" fillId="3" borderId="21"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2" fillId="0" borderId="21" xfId="0" applyFont="1" applyBorder="1" applyAlignment="1">
      <alignment horizontal="center"/>
    </xf>
    <xf numFmtId="0" fontId="2" fillId="0" borderId="1" xfId="0" applyFont="1" applyBorder="1" applyAlignment="1">
      <alignment horizontal="center"/>
    </xf>
    <xf numFmtId="0" fontId="2" fillId="0" borderId="4" xfId="0" applyFont="1" applyBorder="1" applyAlignment="1">
      <alignment horizontal="center"/>
    </xf>
    <xf numFmtId="0" fontId="2" fillId="0" borderId="7" xfId="0" applyFont="1" applyBorder="1" applyAlignment="1">
      <alignment horizontal="center"/>
    </xf>
    <xf numFmtId="0" fontId="2" fillId="0" borderId="25" xfId="0" applyFont="1" applyBorder="1" applyAlignment="1">
      <alignment horizontal="center"/>
    </xf>
    <xf numFmtId="0" fontId="2" fillId="3" borderId="22" xfId="0" applyFont="1" applyFill="1" applyBorder="1" applyAlignment="1">
      <alignment horizontal="center"/>
    </xf>
    <xf numFmtId="0" fontId="2" fillId="3" borderId="11" xfId="0" applyFont="1" applyFill="1" applyBorder="1" applyAlignment="1">
      <alignment horizontal="center"/>
    </xf>
    <xf numFmtId="0" fontId="2" fillId="2" borderId="58" xfId="0" applyFont="1" applyFill="1" applyBorder="1" applyAlignment="1">
      <alignment horizontal="center" vertical="center"/>
    </xf>
    <xf numFmtId="0" fontId="2" fillId="2" borderId="56" xfId="0" applyFont="1" applyFill="1" applyBorder="1" applyAlignment="1">
      <alignment horizontal="center" vertical="center"/>
    </xf>
    <xf numFmtId="0" fontId="2" fillId="2" borderId="57" xfId="0" applyFont="1" applyFill="1" applyBorder="1" applyAlignment="1">
      <alignment horizontal="center" vertical="center"/>
    </xf>
    <xf numFmtId="14" fontId="11" fillId="2" borderId="4" xfId="0" applyNumberFormat="1" applyFont="1" applyFill="1" applyBorder="1" applyAlignment="1">
      <alignment horizontal="center" vertical="center"/>
    </xf>
    <xf numFmtId="0" fontId="11" fillId="2" borderId="5" xfId="0" applyFont="1" applyFill="1" applyBorder="1" applyAlignment="1">
      <alignment horizontal="center" vertical="center"/>
    </xf>
    <xf numFmtId="0" fontId="14" fillId="2" borderId="31" xfId="0" applyFont="1" applyFill="1" applyBorder="1" applyAlignment="1">
      <alignment horizontal="left" vertical="center" wrapText="1"/>
    </xf>
    <xf numFmtId="0" fontId="15" fillId="2" borderId="32" xfId="0" applyFont="1" applyFill="1" applyBorder="1" applyAlignment="1">
      <alignment horizontal="left" vertical="center" wrapText="1"/>
    </xf>
    <xf numFmtId="0" fontId="15" fillId="2" borderId="33" xfId="0" applyFont="1" applyFill="1" applyBorder="1" applyAlignment="1">
      <alignment horizontal="left" vertical="center" wrapText="1"/>
    </xf>
    <xf numFmtId="0" fontId="2" fillId="3" borderId="52" xfId="0" applyFont="1" applyFill="1" applyBorder="1" applyAlignment="1">
      <alignment horizontal="center"/>
    </xf>
    <xf numFmtId="0" fontId="2" fillId="3" borderId="53" xfId="0" applyFont="1" applyFill="1" applyBorder="1" applyAlignment="1">
      <alignment horizontal="center"/>
    </xf>
    <xf numFmtId="0" fontId="2" fillId="3" borderId="54" xfId="0" applyFont="1" applyFill="1" applyBorder="1" applyAlignment="1">
      <alignment horizontal="center"/>
    </xf>
    <xf numFmtId="0" fontId="2" fillId="3" borderId="30" xfId="0" applyFont="1" applyFill="1" applyBorder="1" applyAlignment="1">
      <alignment horizontal="center"/>
    </xf>
    <xf numFmtId="0" fontId="2" fillId="3" borderId="29" xfId="0" applyFont="1" applyFill="1" applyBorder="1" applyAlignment="1">
      <alignment horizontal="center"/>
    </xf>
    <xf numFmtId="0" fontId="2" fillId="3" borderId="28" xfId="0" applyFont="1" applyFill="1" applyBorder="1" applyAlignment="1">
      <alignment horizontal="center"/>
    </xf>
    <xf numFmtId="0" fontId="2" fillId="2" borderId="4" xfId="0" applyFont="1" applyFill="1" applyBorder="1" applyAlignment="1">
      <alignment horizontal="center" vertical="center"/>
    </xf>
    <xf numFmtId="0" fontId="10" fillId="2" borderId="36" xfId="0" applyFont="1" applyFill="1" applyBorder="1" applyAlignment="1">
      <alignment horizontal="center" vertical="center"/>
    </xf>
    <xf numFmtId="0" fontId="10" fillId="2" borderId="37" xfId="0" applyFont="1" applyFill="1" applyBorder="1" applyAlignment="1">
      <alignment horizontal="center" vertical="center"/>
    </xf>
    <xf numFmtId="0" fontId="10" fillId="2" borderId="38" xfId="0" applyFont="1" applyFill="1" applyBorder="1" applyAlignment="1">
      <alignment horizontal="center" vertical="center"/>
    </xf>
    <xf numFmtId="0" fontId="10" fillId="2" borderId="40" xfId="0" applyFont="1" applyFill="1" applyBorder="1" applyAlignment="1">
      <alignment horizontal="center" vertical="center"/>
    </xf>
    <xf numFmtId="0" fontId="10" fillId="2" borderId="39" xfId="0" applyFont="1" applyFill="1" applyBorder="1" applyAlignment="1">
      <alignment horizontal="center" vertical="center"/>
    </xf>
    <xf numFmtId="0" fontId="10" fillId="2" borderId="34"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1" xfId="0" applyFont="1" applyFill="1" applyBorder="1" applyAlignment="1">
      <alignment horizontal="center" vertical="center"/>
    </xf>
    <xf numFmtId="0" fontId="25" fillId="0" borderId="1" xfId="0" applyFont="1" applyBorder="1" applyAlignment="1" applyProtection="1">
      <alignment horizontal="center" vertical="center" wrapText="1"/>
      <protection locked="0"/>
    </xf>
    <xf numFmtId="0" fontId="25" fillId="0" borderId="43" xfId="0" applyFont="1" applyBorder="1" applyAlignment="1" applyProtection="1">
      <alignment horizontal="center" vertical="center" wrapText="1"/>
      <protection locked="0"/>
    </xf>
    <xf numFmtId="0" fontId="13" fillId="0" borderId="20" xfId="0" applyFont="1" applyBorder="1" applyAlignment="1" applyProtection="1">
      <alignment horizontal="center" vertical="center" wrapText="1"/>
      <protection locked="0"/>
    </xf>
    <xf numFmtId="0" fontId="13" fillId="0" borderId="44" xfId="0" applyFont="1" applyBorder="1" applyAlignment="1" applyProtection="1">
      <alignment horizontal="center" vertical="center" wrapText="1"/>
      <protection locked="0"/>
    </xf>
    <xf numFmtId="0" fontId="27" fillId="0" borderId="27" xfId="0" applyFont="1" applyBorder="1" applyAlignment="1">
      <alignment vertical="center" wrapText="1"/>
    </xf>
    <xf numFmtId="0" fontId="25" fillId="0" borderId="45" xfId="0" applyFont="1" applyBorder="1" applyAlignment="1">
      <alignment vertical="center" wrapText="1"/>
    </xf>
    <xf numFmtId="0" fontId="25" fillId="0" borderId="64" xfId="0" applyFont="1" applyBorder="1" applyAlignment="1">
      <alignment vertical="center" wrapText="1"/>
    </xf>
    <xf numFmtId="0" fontId="25" fillId="0" borderId="27" xfId="0" applyFont="1" applyBorder="1" applyAlignment="1">
      <alignment vertical="center" wrapText="1"/>
    </xf>
    <xf numFmtId="0" fontId="14" fillId="0" borderId="27" xfId="0" applyFont="1" applyBorder="1" applyAlignment="1" applyProtection="1">
      <alignment horizontal="center" vertical="center" wrapText="1"/>
      <protection locked="0"/>
    </xf>
    <xf numFmtId="0" fontId="14" fillId="0" borderId="45" xfId="0" applyFont="1" applyBorder="1" applyAlignment="1" applyProtection="1">
      <alignment horizontal="center" vertical="center" wrapText="1"/>
      <protection locked="0"/>
    </xf>
    <xf numFmtId="14" fontId="13" fillId="0" borderId="21" xfId="0" applyNumberFormat="1" applyFont="1" applyBorder="1" applyAlignment="1" applyProtection="1">
      <alignment horizontal="center" vertical="center"/>
      <protection locked="0"/>
    </xf>
    <xf numFmtId="0" fontId="13" fillId="0" borderId="21" xfId="0" applyFont="1" applyBorder="1" applyAlignment="1" applyProtection="1">
      <alignment horizontal="center" vertical="center"/>
      <protection locked="0"/>
    </xf>
    <xf numFmtId="0" fontId="13" fillId="0" borderId="42" xfId="0" applyFont="1" applyBorder="1" applyAlignment="1" applyProtection="1">
      <alignment horizontal="center" vertical="center"/>
      <protection locked="0"/>
    </xf>
    <xf numFmtId="0" fontId="25" fillId="0" borderId="8" xfId="0" applyFont="1" applyBorder="1" applyAlignment="1" applyProtection="1">
      <alignment horizontal="justify" vertical="center" wrapText="1"/>
      <protection locked="0"/>
    </xf>
    <xf numFmtId="0" fontId="25" fillId="0" borderId="10" xfId="0" applyFont="1" applyBorder="1" applyAlignment="1" applyProtection="1">
      <alignment horizontal="justify" vertical="center" wrapText="1"/>
      <protection locked="0"/>
    </xf>
    <xf numFmtId="0" fontId="25" fillId="0" borderId="47" xfId="0" applyFont="1" applyBorder="1" applyAlignment="1" applyProtection="1">
      <alignment horizontal="justify" vertical="center" wrapText="1"/>
      <protection locked="0"/>
    </xf>
    <xf numFmtId="0" fontId="24" fillId="9" borderId="1" xfId="0" applyFont="1" applyFill="1" applyBorder="1" applyAlignment="1" applyProtection="1">
      <alignment horizontal="center" vertical="center" wrapText="1"/>
      <protection locked="0"/>
    </xf>
    <xf numFmtId="0" fontId="20" fillId="0" borderId="21" xfId="0" applyFont="1" applyBorder="1" applyAlignment="1" applyProtection="1">
      <alignment horizontal="center" vertical="center" wrapText="1"/>
      <protection locked="0"/>
    </xf>
    <xf numFmtId="0" fontId="3" fillId="0" borderId="21" xfId="0" applyFont="1" applyBorder="1" applyAlignment="1" applyProtection="1">
      <alignment horizontal="center" vertical="center" wrapText="1"/>
      <protection locked="0"/>
    </xf>
    <xf numFmtId="0" fontId="3" fillId="0" borderId="42" xfId="0" applyFont="1" applyBorder="1" applyAlignment="1" applyProtection="1">
      <alignment horizontal="center" vertical="center" wrapText="1"/>
      <protection locked="0"/>
    </xf>
    <xf numFmtId="0" fontId="26" fillId="0" borderId="24" xfId="0" applyFont="1" applyBorder="1" applyAlignment="1">
      <alignment vertical="center" wrapText="1"/>
    </xf>
    <xf numFmtId="0" fontId="26" fillId="0" borderId="23" xfId="0" applyFont="1" applyBorder="1" applyAlignment="1">
      <alignment vertical="center" wrapText="1"/>
    </xf>
    <xf numFmtId="0" fontId="26" fillId="0" borderId="63" xfId="0" applyFont="1" applyBorder="1" applyAlignment="1">
      <alignment vertical="center" wrapText="1"/>
    </xf>
    <xf numFmtId="0" fontId="7" fillId="0" borderId="27" xfId="0" applyFont="1" applyBorder="1" applyAlignment="1" applyProtection="1">
      <alignment horizontal="center" vertical="center"/>
      <protection locked="0"/>
    </xf>
    <xf numFmtId="0" fontId="7" fillId="0" borderId="51" xfId="0" applyFont="1" applyBorder="1" applyAlignment="1" applyProtection="1">
      <alignment horizontal="center" vertical="center"/>
      <protection locked="0"/>
    </xf>
    <xf numFmtId="0" fontId="24" fillId="0" borderId="8" xfId="0" applyFont="1" applyBorder="1" applyAlignment="1" applyProtection="1">
      <alignment horizontal="justify" vertical="center" wrapText="1"/>
      <protection locked="0"/>
    </xf>
    <xf numFmtId="0" fontId="3" fillId="0" borderId="8"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0" fontId="3" fillId="0" borderId="47" xfId="0" applyFont="1" applyBorder="1" applyAlignment="1" applyProtection="1">
      <alignment horizontal="center" vertical="center" wrapText="1"/>
      <protection locked="0"/>
    </xf>
    <xf numFmtId="0" fontId="12" fillId="0" borderId="21" xfId="0" applyFont="1" applyBorder="1" applyAlignment="1" applyProtection="1">
      <alignment horizontal="justify" vertical="center" wrapText="1"/>
      <protection locked="0"/>
    </xf>
    <xf numFmtId="0" fontId="12" fillId="0" borderId="42" xfId="0" applyFont="1" applyBorder="1" applyAlignment="1" applyProtection="1">
      <alignment horizontal="justify" vertical="center" wrapText="1"/>
      <protection locked="0"/>
    </xf>
    <xf numFmtId="0" fontId="20" fillId="8" borderId="24" xfId="0" applyFont="1" applyFill="1" applyBorder="1" applyAlignment="1" applyProtection="1">
      <alignment horizontal="center" vertical="center" wrapText="1"/>
      <protection locked="0"/>
    </xf>
    <xf numFmtId="0" fontId="3" fillId="8" borderId="23" xfId="0" applyFont="1" applyFill="1" applyBorder="1" applyAlignment="1" applyProtection="1">
      <alignment horizontal="center" vertical="center" wrapText="1"/>
      <protection locked="0"/>
    </xf>
    <xf numFmtId="0" fontId="3" fillId="8" borderId="46" xfId="0" applyFont="1" applyFill="1" applyBorder="1" applyAlignment="1" applyProtection="1">
      <alignment horizontal="center" vertical="center" wrapText="1"/>
      <protection locked="0"/>
    </xf>
    <xf numFmtId="0" fontId="16" fillId="0" borderId="20" xfId="0" applyFont="1" applyBorder="1" applyAlignment="1" applyProtection="1">
      <alignment horizontal="center" vertical="center" wrapText="1"/>
      <protection locked="0"/>
    </xf>
    <xf numFmtId="0" fontId="16" fillId="0" borderId="44" xfId="0" applyFont="1" applyBorder="1" applyAlignment="1" applyProtection="1">
      <alignment horizontal="center" vertical="center" wrapText="1"/>
      <protection locked="0"/>
    </xf>
    <xf numFmtId="14" fontId="3" fillId="0" borderId="21" xfId="0" applyNumberFormat="1" applyFont="1" applyBorder="1" applyAlignment="1" applyProtection="1">
      <alignment horizontal="center" vertical="center" wrapText="1"/>
      <protection locked="0"/>
    </xf>
    <xf numFmtId="14" fontId="18" fillId="0" borderId="21" xfId="0" applyNumberFormat="1"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42" xfId="0" applyFont="1" applyBorder="1" applyAlignment="1" applyProtection="1">
      <alignment horizontal="center" vertical="center" wrapText="1"/>
      <protection locked="0"/>
    </xf>
    <xf numFmtId="0" fontId="18" fillId="0" borderId="8" xfId="0" applyFont="1" applyBorder="1" applyAlignment="1" applyProtection="1">
      <alignment horizontal="center" vertical="center" wrapText="1"/>
      <protection locked="0"/>
    </xf>
    <xf numFmtId="0" fontId="18" fillId="0" borderId="10" xfId="0" applyFont="1" applyBorder="1" applyAlignment="1" applyProtection="1">
      <alignment horizontal="center" vertical="center" wrapText="1"/>
      <protection locked="0"/>
    </xf>
    <xf numFmtId="0" fontId="18" fillId="0" borderId="47" xfId="0" applyFont="1" applyBorder="1" applyAlignment="1" applyProtection="1">
      <alignment horizontal="center" vertical="center" wrapText="1"/>
      <protection locked="0"/>
    </xf>
    <xf numFmtId="0" fontId="18" fillId="0" borderId="1" xfId="0" applyFont="1" applyBorder="1" applyAlignment="1" applyProtection="1">
      <alignment horizontal="center" vertical="center" wrapText="1"/>
      <protection locked="0"/>
    </xf>
    <xf numFmtId="0" fontId="18" fillId="0" borderId="43" xfId="0" applyFont="1" applyBorder="1" applyAlignment="1" applyProtection="1">
      <alignment horizontal="center" vertical="center" wrapText="1"/>
      <protection locked="0"/>
    </xf>
  </cellXfs>
  <cellStyles count="1">
    <cellStyle name="Normal" xfId="0" builtinId="0"/>
  </cellStyles>
  <dxfs count="24">
    <dxf>
      <fill>
        <patternFill>
          <bgColor rgb="FFFFFF00"/>
        </patternFill>
      </fill>
    </dxf>
    <dxf>
      <fill>
        <patternFill>
          <bgColor rgb="FFEC6114"/>
        </patternFill>
      </fill>
    </dxf>
    <dxf>
      <fill>
        <patternFill>
          <bgColor rgb="FFFF0000"/>
        </patternFill>
      </fill>
    </dxf>
    <dxf>
      <fill>
        <patternFill>
          <bgColor rgb="FFFFFF00"/>
        </patternFill>
      </fill>
    </dxf>
    <dxf>
      <fill>
        <patternFill>
          <bgColor rgb="FFEC6114"/>
        </patternFill>
      </fill>
    </dxf>
    <dxf>
      <fill>
        <patternFill>
          <bgColor rgb="FFFF0000"/>
        </patternFill>
      </fill>
    </dxf>
    <dxf>
      <fill>
        <patternFill>
          <bgColor rgb="FFFFFF00"/>
        </patternFill>
      </fill>
    </dxf>
    <dxf>
      <fill>
        <patternFill>
          <bgColor rgb="FFEC6114"/>
        </patternFill>
      </fill>
    </dxf>
    <dxf>
      <fill>
        <patternFill>
          <bgColor rgb="FFFF0000"/>
        </patternFill>
      </fill>
    </dxf>
    <dxf>
      <fill>
        <patternFill>
          <bgColor rgb="FFFFFF00"/>
        </patternFill>
      </fill>
    </dxf>
    <dxf>
      <fill>
        <patternFill>
          <bgColor rgb="FFEC6114"/>
        </patternFill>
      </fill>
    </dxf>
    <dxf>
      <fill>
        <patternFill>
          <bgColor rgb="FFFF0000"/>
        </patternFill>
      </fill>
    </dxf>
    <dxf>
      <fill>
        <patternFill>
          <bgColor rgb="FFFFFF00"/>
        </patternFill>
      </fill>
    </dxf>
    <dxf>
      <fill>
        <patternFill>
          <bgColor rgb="FFEC6114"/>
        </patternFill>
      </fill>
    </dxf>
    <dxf>
      <fill>
        <patternFill>
          <bgColor rgb="FFFF0000"/>
        </patternFill>
      </fill>
    </dxf>
    <dxf>
      <fill>
        <patternFill>
          <bgColor rgb="FFFFFF00"/>
        </patternFill>
      </fill>
    </dxf>
    <dxf>
      <fill>
        <patternFill>
          <bgColor rgb="FFEC6114"/>
        </patternFill>
      </fill>
    </dxf>
    <dxf>
      <fill>
        <patternFill>
          <bgColor rgb="FFFF0000"/>
        </patternFill>
      </fill>
    </dxf>
    <dxf>
      <fill>
        <patternFill>
          <bgColor rgb="FFFFFF00"/>
        </patternFill>
      </fill>
    </dxf>
    <dxf>
      <fill>
        <patternFill>
          <bgColor rgb="FFEC6114"/>
        </patternFill>
      </fill>
    </dxf>
    <dxf>
      <fill>
        <patternFill>
          <bgColor rgb="FFFF0000"/>
        </patternFill>
      </fill>
    </dxf>
    <dxf>
      <fill>
        <patternFill>
          <bgColor rgb="FFFFFF00"/>
        </patternFill>
      </fill>
    </dxf>
    <dxf>
      <fill>
        <patternFill>
          <bgColor rgb="FFEC6114"/>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325938</xdr:colOff>
      <xdr:row>0</xdr:row>
      <xdr:rowOff>58368</xdr:rowOff>
    </xdr:from>
    <xdr:to>
      <xdr:col>0</xdr:col>
      <xdr:colOff>1452562</xdr:colOff>
      <xdr:row>3</xdr:row>
      <xdr:rowOff>314543</xdr:rowOff>
    </xdr:to>
    <xdr:pic>
      <xdr:nvPicPr>
        <xdr:cNvPr id="2" name="Imagen 16">
          <a:extLst>
            <a:ext uri="{FF2B5EF4-FFF2-40B4-BE49-F238E27FC236}">
              <a16:creationId xmlns:a16="http://schemas.microsoft.com/office/drawing/2014/main" id="{4FF0CBF4-891B-4CFB-B552-B82D1FDF6D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38" y="58368"/>
          <a:ext cx="1126624" cy="12848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325938</xdr:colOff>
      <xdr:row>0</xdr:row>
      <xdr:rowOff>58368</xdr:rowOff>
    </xdr:from>
    <xdr:to>
      <xdr:col>0</xdr:col>
      <xdr:colOff>1452562</xdr:colOff>
      <xdr:row>3</xdr:row>
      <xdr:rowOff>314543</xdr:rowOff>
    </xdr:to>
    <xdr:pic>
      <xdr:nvPicPr>
        <xdr:cNvPr id="2" name="Imagen 16">
          <a:extLst>
            <a:ext uri="{FF2B5EF4-FFF2-40B4-BE49-F238E27FC236}">
              <a16:creationId xmlns:a16="http://schemas.microsoft.com/office/drawing/2014/main" id="{4FF0CBF4-891B-4CFB-B552-B82D1FDF6D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38" y="58368"/>
          <a:ext cx="1126624" cy="12848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325938</xdr:colOff>
      <xdr:row>0</xdr:row>
      <xdr:rowOff>58368</xdr:rowOff>
    </xdr:from>
    <xdr:to>
      <xdr:col>0</xdr:col>
      <xdr:colOff>1452562</xdr:colOff>
      <xdr:row>3</xdr:row>
      <xdr:rowOff>314543</xdr:rowOff>
    </xdr:to>
    <xdr:pic>
      <xdr:nvPicPr>
        <xdr:cNvPr id="2" name="Imagen 16">
          <a:extLst>
            <a:ext uri="{FF2B5EF4-FFF2-40B4-BE49-F238E27FC236}">
              <a16:creationId xmlns:a16="http://schemas.microsoft.com/office/drawing/2014/main" id="{4FF0CBF4-891B-4CFB-B552-B82D1FDF6D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38" y="58368"/>
          <a:ext cx="1126624" cy="12563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apa%20de%20Riesgos%20de%20Corrupci&#243;n%202024%20-%20Seguimiento%20y%20Mejoramiento%20a%20la%20Gesti&#243;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apa%20de%20Riesgos%20de%20Corrupcion%202024%20Evaluacion%20a%20la%20Gesti&#243;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1"/>
      <sheetName val="ENCUESTA DE IMPACTO - R1"/>
      <sheetName val="Datos"/>
      <sheetName val="R2"/>
      <sheetName val="ENCUESTA DE IMPACTO - R2"/>
    </sheetNames>
    <sheetDataSet>
      <sheetData sheetId="0" refreshError="1"/>
      <sheetData sheetId="1" refreshError="1"/>
      <sheetData sheetId="2"/>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3"/>
  <sheetViews>
    <sheetView showGridLines="0" tabSelected="1" topLeftCell="W18" zoomScale="50" zoomScaleNormal="50" zoomScaleSheetLayoutView="50" workbookViewId="0">
      <selection activeCell="AG24" sqref="AG24"/>
    </sheetView>
  </sheetViews>
  <sheetFormatPr baseColWidth="10" defaultColWidth="11.42578125" defaultRowHeight="15" x14ac:dyDescent="0.25"/>
  <cols>
    <col min="1" max="1" width="36.85546875" customWidth="1"/>
    <col min="2" max="4" width="32.5703125" customWidth="1"/>
    <col min="5" max="6" width="20.85546875" customWidth="1"/>
    <col min="7" max="7" width="20.85546875" hidden="1" customWidth="1"/>
    <col min="8" max="8" width="25.42578125" customWidth="1"/>
    <col min="9" max="9" width="59.140625" customWidth="1"/>
    <col min="10" max="10" width="53.7109375" customWidth="1"/>
    <col min="11" max="11" width="24.5703125" customWidth="1"/>
    <col min="12" max="12" width="0" hidden="1" customWidth="1"/>
    <col min="13" max="15" width="24.5703125" customWidth="1"/>
    <col min="16" max="16" width="19.7109375" customWidth="1"/>
    <col min="17" max="17" width="25.140625" customWidth="1"/>
    <col min="18" max="19" width="25.140625" hidden="1" customWidth="1"/>
    <col min="20" max="20" width="25.140625" customWidth="1"/>
    <col min="21" max="21" width="16.5703125" customWidth="1"/>
    <col min="22" max="22" width="33.42578125" customWidth="1"/>
    <col min="23" max="23" width="38.5703125" customWidth="1"/>
    <col min="24" max="24" width="25.42578125" customWidth="1"/>
    <col min="25" max="25" width="1.7109375" customWidth="1"/>
    <col min="26" max="28" width="33.42578125" customWidth="1"/>
    <col min="29" max="29" width="40.28515625" customWidth="1"/>
    <col min="30" max="30" width="34.85546875" customWidth="1"/>
    <col min="31" max="31" width="2.28515625" customWidth="1"/>
    <col min="32" max="32" width="42.5703125" customWidth="1"/>
    <col min="33" max="33" width="50.28515625" customWidth="1"/>
    <col min="34" max="36" width="11.42578125" customWidth="1"/>
  </cols>
  <sheetData>
    <row r="1" spans="1:36" ht="27" customHeight="1" x14ac:dyDescent="0.25">
      <c r="A1" s="177"/>
      <c r="B1" s="178" t="s">
        <v>0</v>
      </c>
      <c r="C1" s="179"/>
      <c r="D1" s="179"/>
      <c r="E1" s="179"/>
      <c r="F1" s="179"/>
      <c r="G1" s="179"/>
      <c r="H1" s="179"/>
      <c r="I1" s="179"/>
      <c r="J1" s="179"/>
      <c r="K1" s="179"/>
      <c r="L1" s="179"/>
      <c r="M1" s="179"/>
      <c r="N1" s="179"/>
      <c r="O1" s="179"/>
      <c r="P1" s="179"/>
      <c r="Q1" s="179"/>
      <c r="R1" s="179"/>
      <c r="S1" s="179"/>
      <c r="T1" s="179"/>
      <c r="U1" s="179"/>
      <c r="V1" s="179"/>
      <c r="W1" s="179"/>
      <c r="X1" s="179"/>
      <c r="Y1" s="179"/>
      <c r="Z1" s="179"/>
      <c r="AA1" s="179"/>
      <c r="AB1" s="179"/>
      <c r="AC1" s="180"/>
      <c r="AD1" s="184" t="s">
        <v>1</v>
      </c>
      <c r="AE1" s="185"/>
      <c r="AF1" s="185"/>
      <c r="AG1" s="57" t="s">
        <v>2</v>
      </c>
      <c r="AH1" s="1"/>
      <c r="AI1" s="1"/>
      <c r="AJ1" s="1"/>
    </row>
    <row r="2" spans="1:36" ht="27" customHeight="1" thickBot="1" x14ac:dyDescent="0.3">
      <c r="A2" s="177"/>
      <c r="B2" s="181"/>
      <c r="C2" s="182"/>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3"/>
      <c r="AD2" s="184" t="s">
        <v>3</v>
      </c>
      <c r="AE2" s="185"/>
      <c r="AF2" s="185"/>
      <c r="AG2" s="46" t="s">
        <v>4</v>
      </c>
      <c r="AH2" s="1"/>
      <c r="AI2" s="1"/>
      <c r="AJ2" s="1"/>
    </row>
    <row r="3" spans="1:36" ht="27" customHeight="1" x14ac:dyDescent="0.25">
      <c r="A3" s="177"/>
      <c r="B3" s="178" t="s">
        <v>5</v>
      </c>
      <c r="C3" s="179"/>
      <c r="D3" s="179"/>
      <c r="E3" s="179"/>
      <c r="F3" s="179"/>
      <c r="G3" s="179"/>
      <c r="H3" s="179"/>
      <c r="I3" s="179"/>
      <c r="J3" s="179"/>
      <c r="K3" s="179"/>
      <c r="L3" s="179"/>
      <c r="M3" s="179"/>
      <c r="N3" s="179"/>
      <c r="O3" s="179"/>
      <c r="P3" s="179"/>
      <c r="Q3" s="179"/>
      <c r="R3" s="179"/>
      <c r="S3" s="179"/>
      <c r="T3" s="179"/>
      <c r="U3" s="179"/>
      <c r="V3" s="179"/>
      <c r="W3" s="179"/>
      <c r="X3" s="179"/>
      <c r="Y3" s="179"/>
      <c r="Z3" s="179"/>
      <c r="AA3" s="179"/>
      <c r="AB3" s="179"/>
      <c r="AC3" s="180"/>
      <c r="AD3" s="184" t="s">
        <v>6</v>
      </c>
      <c r="AE3" s="185"/>
      <c r="AF3" s="185"/>
      <c r="AG3" s="57" t="s">
        <v>7</v>
      </c>
      <c r="AH3" s="1"/>
      <c r="AI3" s="1"/>
      <c r="AJ3" s="1"/>
    </row>
    <row r="4" spans="1:36" ht="27" customHeight="1" thickBot="1" x14ac:dyDescent="0.3">
      <c r="A4" s="177"/>
      <c r="B4" s="181"/>
      <c r="C4" s="182"/>
      <c r="D4" s="182"/>
      <c r="E4" s="182"/>
      <c r="F4" s="182"/>
      <c r="G4" s="182"/>
      <c r="H4" s="182"/>
      <c r="I4" s="182"/>
      <c r="J4" s="182"/>
      <c r="K4" s="182"/>
      <c r="L4" s="182"/>
      <c r="M4" s="182"/>
      <c r="N4" s="182"/>
      <c r="O4" s="182"/>
      <c r="P4" s="182"/>
      <c r="Q4" s="182"/>
      <c r="R4" s="182"/>
      <c r="S4" s="182"/>
      <c r="T4" s="182"/>
      <c r="U4" s="182"/>
      <c r="V4" s="182"/>
      <c r="W4" s="182"/>
      <c r="X4" s="182"/>
      <c r="Y4" s="182"/>
      <c r="Z4" s="182"/>
      <c r="AA4" s="182"/>
      <c r="AB4" s="182"/>
      <c r="AC4" s="183"/>
      <c r="AD4" s="184" t="s">
        <v>8</v>
      </c>
      <c r="AE4" s="185"/>
      <c r="AF4" s="185"/>
      <c r="AG4" s="47">
        <v>44838</v>
      </c>
      <c r="AH4" s="1"/>
      <c r="AI4" s="1"/>
      <c r="AJ4" s="1"/>
    </row>
    <row r="5" spans="1:36" ht="27" customHeight="1" thickBot="1" x14ac:dyDescent="0.3">
      <c r="A5" s="19"/>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7"/>
      <c r="AD5" s="26"/>
      <c r="AE5" s="1"/>
      <c r="AF5" s="1"/>
      <c r="AG5" s="1"/>
      <c r="AH5" s="1"/>
      <c r="AI5" s="1"/>
      <c r="AJ5" s="1"/>
    </row>
    <row r="6" spans="1:36" ht="59.25" customHeight="1" thickBot="1" x14ac:dyDescent="0.3">
      <c r="A6" s="48" t="s">
        <v>9</v>
      </c>
      <c r="B6" s="163" t="s">
        <v>144</v>
      </c>
      <c r="C6" s="164"/>
      <c r="D6" s="164"/>
      <c r="E6" s="164"/>
      <c r="F6" s="164"/>
      <c r="G6" s="164"/>
      <c r="H6" s="165"/>
      <c r="I6" s="16"/>
      <c r="J6" s="22"/>
      <c r="K6" s="25" t="s">
        <v>11</v>
      </c>
      <c r="L6" s="24"/>
      <c r="M6" s="166">
        <v>45321</v>
      </c>
      <c r="N6" s="167"/>
      <c r="O6" s="16"/>
      <c r="P6" s="16"/>
      <c r="Q6" s="16"/>
      <c r="R6" s="16"/>
      <c r="S6" s="16"/>
      <c r="T6" s="16"/>
      <c r="U6" s="16"/>
      <c r="V6" s="16"/>
      <c r="W6" s="16"/>
      <c r="X6" s="16"/>
      <c r="Y6" s="16"/>
      <c r="Z6" s="16"/>
      <c r="AA6" s="16"/>
      <c r="AB6" s="16"/>
      <c r="AC6" s="17"/>
      <c r="AD6" s="16"/>
      <c r="AE6" s="1"/>
      <c r="AF6" s="1"/>
      <c r="AG6" s="1"/>
      <c r="AH6" s="1"/>
      <c r="AI6" s="1"/>
      <c r="AJ6" s="1"/>
    </row>
    <row r="7" spans="1:36" ht="27" customHeight="1" thickBot="1" x14ac:dyDescent="0.3">
      <c r="A7" s="23"/>
      <c r="B7" s="22"/>
      <c r="C7" s="22"/>
      <c r="D7" s="22"/>
      <c r="E7" s="22"/>
      <c r="F7" s="22"/>
      <c r="G7" s="22"/>
      <c r="H7" s="22"/>
      <c r="I7" s="22"/>
      <c r="J7" s="22"/>
      <c r="K7" s="22"/>
      <c r="L7" s="22"/>
      <c r="M7" s="22"/>
      <c r="N7" s="22"/>
      <c r="O7" s="16"/>
      <c r="P7" s="16"/>
      <c r="Q7" s="16"/>
      <c r="R7" s="16"/>
      <c r="S7" s="16"/>
      <c r="T7" s="16"/>
      <c r="U7" s="16"/>
      <c r="V7" s="16"/>
      <c r="W7" s="16"/>
      <c r="X7" s="16"/>
      <c r="Y7" s="16"/>
      <c r="Z7" s="16"/>
      <c r="AA7" s="16"/>
      <c r="AB7" s="16"/>
      <c r="AC7" s="17"/>
      <c r="AD7" s="16"/>
      <c r="AE7" s="1"/>
      <c r="AF7" s="1"/>
      <c r="AG7" s="1"/>
      <c r="AH7" s="1"/>
      <c r="AI7" s="1"/>
      <c r="AJ7" s="1"/>
    </row>
    <row r="8" spans="1:36" ht="59.25" customHeight="1" thickBot="1" x14ac:dyDescent="0.3">
      <c r="A8" s="48" t="s">
        <v>12</v>
      </c>
      <c r="B8" s="168" t="s">
        <v>145</v>
      </c>
      <c r="C8" s="169"/>
      <c r="D8" s="169"/>
      <c r="E8" s="169"/>
      <c r="F8" s="169"/>
      <c r="G8" s="169"/>
      <c r="H8" s="169"/>
      <c r="I8" s="170"/>
      <c r="J8" s="16"/>
      <c r="K8" s="20" t="s">
        <v>14</v>
      </c>
      <c r="L8" s="20"/>
      <c r="M8" s="20" t="s">
        <v>15</v>
      </c>
      <c r="N8" s="20" t="s">
        <v>16</v>
      </c>
      <c r="O8" s="20" t="s">
        <v>17</v>
      </c>
      <c r="P8" s="16"/>
      <c r="Q8" s="16"/>
      <c r="R8" s="16"/>
      <c r="S8" s="16"/>
      <c r="T8" s="16"/>
      <c r="U8" s="16"/>
      <c r="V8" s="16"/>
      <c r="W8" s="16"/>
      <c r="X8" s="16"/>
      <c r="Y8" s="16"/>
      <c r="Z8" s="16"/>
      <c r="AA8" s="16"/>
      <c r="AB8" s="16"/>
      <c r="AC8" s="17"/>
      <c r="AD8" s="16"/>
      <c r="AE8" s="1"/>
      <c r="AF8" s="1"/>
      <c r="AG8" s="1"/>
      <c r="AH8" s="1"/>
      <c r="AI8" s="1"/>
      <c r="AJ8" s="1"/>
    </row>
    <row r="9" spans="1:36" ht="59.25" customHeight="1" thickBot="1" x14ac:dyDescent="0.3">
      <c r="A9" s="48" t="s">
        <v>18</v>
      </c>
      <c r="B9" s="168" t="s">
        <v>146</v>
      </c>
      <c r="C9" s="169"/>
      <c r="D9" s="169"/>
      <c r="E9" s="169"/>
      <c r="F9" s="169"/>
      <c r="G9" s="169"/>
      <c r="H9" s="169"/>
      <c r="I9" s="170"/>
      <c r="J9" s="16"/>
      <c r="K9" s="58"/>
      <c r="L9" s="21"/>
      <c r="M9" s="58" t="s">
        <v>20</v>
      </c>
      <c r="N9" s="59"/>
      <c r="O9" s="58"/>
      <c r="P9" s="16"/>
      <c r="Q9" s="16"/>
      <c r="R9" s="16"/>
      <c r="S9" s="16"/>
      <c r="T9" s="16"/>
      <c r="U9" s="16"/>
      <c r="V9" s="16"/>
      <c r="W9" s="16"/>
      <c r="X9" s="16"/>
      <c r="Y9" s="16"/>
      <c r="Z9" s="16"/>
      <c r="AA9" s="16"/>
      <c r="AB9" s="16"/>
      <c r="AC9" s="17"/>
      <c r="AD9" s="16"/>
      <c r="AE9" s="1"/>
      <c r="AF9" s="1"/>
      <c r="AG9" s="1"/>
      <c r="AH9" s="1"/>
      <c r="AI9" s="1"/>
      <c r="AJ9" s="1"/>
    </row>
    <row r="10" spans="1:36" ht="15.75" customHeight="1" x14ac:dyDescent="0.25">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7"/>
      <c r="AD10" s="16"/>
      <c r="AE10" s="1"/>
      <c r="AF10" s="1"/>
      <c r="AG10" s="1"/>
      <c r="AH10" s="1"/>
      <c r="AI10" s="1"/>
      <c r="AJ10" s="1"/>
    </row>
    <row r="11" spans="1:36" ht="15.75" customHeight="1" thickBot="1" x14ac:dyDescent="0.3">
      <c r="A11" s="39"/>
      <c r="B11" s="16"/>
      <c r="C11" s="16"/>
      <c r="D11" s="16"/>
      <c r="E11" s="16"/>
      <c r="F11" s="16"/>
      <c r="G11" s="16"/>
      <c r="H11" s="16"/>
      <c r="I11" s="16"/>
      <c r="J11" s="16"/>
      <c r="K11" s="16"/>
      <c r="L11" s="16"/>
      <c r="M11" s="16"/>
      <c r="N11" s="16"/>
      <c r="O11" s="16"/>
      <c r="P11" s="16"/>
      <c r="Q11" s="16"/>
      <c r="R11" s="16"/>
      <c r="S11" s="16"/>
      <c r="T11" s="16"/>
      <c r="U11" s="16"/>
      <c r="V11" s="16"/>
      <c r="W11" s="16"/>
      <c r="X11" s="16"/>
      <c r="Y11" s="16"/>
      <c r="Z11" s="15"/>
      <c r="AA11" s="15"/>
      <c r="AB11" s="15"/>
      <c r="AC11" s="18"/>
      <c r="AD11" s="49"/>
      <c r="AE11" s="1"/>
      <c r="AF11" s="1"/>
      <c r="AG11" s="1"/>
      <c r="AH11" s="1"/>
      <c r="AI11" s="1"/>
      <c r="AJ11" s="1"/>
    </row>
    <row r="12" spans="1:36" x14ac:dyDescent="0.25">
      <c r="A12" s="171" t="s">
        <v>21</v>
      </c>
      <c r="B12" s="172"/>
      <c r="C12" s="172"/>
      <c r="D12" s="173"/>
      <c r="E12" s="174" t="s">
        <v>22</v>
      </c>
      <c r="F12" s="175"/>
      <c r="G12" s="175"/>
      <c r="H12" s="175"/>
      <c r="I12" s="175"/>
      <c r="J12" s="175"/>
      <c r="K12" s="175"/>
      <c r="L12" s="175"/>
      <c r="M12" s="175"/>
      <c r="N12" s="175"/>
      <c r="O12" s="175"/>
      <c r="P12" s="175"/>
      <c r="Q12" s="175"/>
      <c r="R12" s="175"/>
      <c r="S12" s="175"/>
      <c r="T12" s="175"/>
      <c r="U12" s="175"/>
      <c r="V12" s="175"/>
      <c r="W12" s="175"/>
      <c r="X12" s="176"/>
      <c r="Y12" s="33"/>
      <c r="Z12" s="144" t="s">
        <v>23</v>
      </c>
      <c r="AA12" s="145"/>
      <c r="AB12" s="145"/>
      <c r="AC12" s="145"/>
      <c r="AD12" s="146"/>
      <c r="AE12" s="1"/>
      <c r="AF12" s="144" t="s">
        <v>24</v>
      </c>
      <c r="AG12" s="146"/>
      <c r="AH12" s="1"/>
      <c r="AI12" s="1"/>
      <c r="AJ12" s="1"/>
    </row>
    <row r="13" spans="1:36" x14ac:dyDescent="0.25">
      <c r="A13" s="153" t="s">
        <v>25</v>
      </c>
      <c r="B13" s="125" t="s">
        <v>26</v>
      </c>
      <c r="C13" s="125" t="s">
        <v>27</v>
      </c>
      <c r="D13" s="126" t="s">
        <v>28</v>
      </c>
      <c r="E13" s="156" t="s">
        <v>29</v>
      </c>
      <c r="F13" s="157"/>
      <c r="G13" s="157"/>
      <c r="H13" s="157"/>
      <c r="I13" s="158" t="s">
        <v>30</v>
      </c>
      <c r="J13" s="159"/>
      <c r="K13" s="159"/>
      <c r="L13" s="159"/>
      <c r="M13" s="159"/>
      <c r="N13" s="159"/>
      <c r="O13" s="159"/>
      <c r="P13" s="159"/>
      <c r="Q13" s="159"/>
      <c r="R13" s="27"/>
      <c r="S13" s="27"/>
      <c r="T13" s="158" t="s">
        <v>31</v>
      </c>
      <c r="U13" s="159"/>
      <c r="V13" s="159"/>
      <c r="W13" s="159"/>
      <c r="X13" s="160"/>
      <c r="Y13" s="33"/>
      <c r="Z13" s="147"/>
      <c r="AA13" s="148"/>
      <c r="AB13" s="148"/>
      <c r="AC13" s="148"/>
      <c r="AD13" s="149"/>
      <c r="AE13" s="1"/>
      <c r="AF13" s="147"/>
      <c r="AG13" s="149"/>
      <c r="AH13" s="2"/>
      <c r="AI13" s="2"/>
      <c r="AJ13" s="2"/>
    </row>
    <row r="14" spans="1:36" ht="32.25" customHeight="1" thickBot="1" x14ac:dyDescent="0.3">
      <c r="A14" s="153"/>
      <c r="B14" s="125"/>
      <c r="C14" s="125"/>
      <c r="D14" s="126"/>
      <c r="E14" s="161" t="s">
        <v>32</v>
      </c>
      <c r="F14" s="162"/>
      <c r="G14" s="162"/>
      <c r="H14" s="162"/>
      <c r="I14" s="139" t="s">
        <v>33</v>
      </c>
      <c r="J14" s="140" t="s">
        <v>34</v>
      </c>
      <c r="K14" s="140" t="s">
        <v>35</v>
      </c>
      <c r="L14" s="141" t="s">
        <v>36</v>
      </c>
      <c r="M14" s="125" t="s">
        <v>37</v>
      </c>
      <c r="N14" s="143" t="s">
        <v>38</v>
      </c>
      <c r="O14" s="123" t="s">
        <v>39</v>
      </c>
      <c r="P14" s="125" t="s">
        <v>40</v>
      </c>
      <c r="Q14" s="123" t="s">
        <v>41</v>
      </c>
      <c r="R14" s="123" t="s">
        <v>42</v>
      </c>
      <c r="S14" s="55"/>
      <c r="T14" s="137" t="s">
        <v>43</v>
      </c>
      <c r="U14" s="125" t="s">
        <v>44</v>
      </c>
      <c r="V14" s="123" t="s">
        <v>45</v>
      </c>
      <c r="W14" s="125" t="s">
        <v>46</v>
      </c>
      <c r="X14" s="126"/>
      <c r="Y14" s="40"/>
      <c r="Z14" s="150"/>
      <c r="AA14" s="151"/>
      <c r="AB14" s="151"/>
      <c r="AC14" s="151"/>
      <c r="AD14" s="152"/>
      <c r="AE14" s="2"/>
      <c r="AF14" s="150"/>
      <c r="AG14" s="152"/>
      <c r="AH14" s="2"/>
      <c r="AI14" s="1"/>
      <c r="AJ14" s="2"/>
    </row>
    <row r="15" spans="1:36" ht="74.25" customHeight="1" thickBot="1" x14ac:dyDescent="0.3">
      <c r="A15" s="154"/>
      <c r="B15" s="123"/>
      <c r="C15" s="123"/>
      <c r="D15" s="155"/>
      <c r="E15" s="34" t="s">
        <v>47</v>
      </c>
      <c r="F15" s="32" t="s">
        <v>48</v>
      </c>
      <c r="G15" s="3"/>
      <c r="H15" s="4" t="s">
        <v>49</v>
      </c>
      <c r="I15" s="137"/>
      <c r="J15" s="140"/>
      <c r="K15" s="140"/>
      <c r="L15" s="142"/>
      <c r="M15" s="125"/>
      <c r="N15" s="124"/>
      <c r="O15" s="124"/>
      <c r="P15" s="125"/>
      <c r="Q15" s="124"/>
      <c r="R15" s="124"/>
      <c r="S15" s="52"/>
      <c r="T15" s="138"/>
      <c r="U15" s="125"/>
      <c r="V15" s="124"/>
      <c r="W15" s="53" t="s">
        <v>50</v>
      </c>
      <c r="X15" s="56" t="s">
        <v>51</v>
      </c>
      <c r="Y15" s="40"/>
      <c r="Z15" s="43" t="s">
        <v>52</v>
      </c>
      <c r="AA15" s="54" t="s">
        <v>53</v>
      </c>
      <c r="AB15" s="54" t="s">
        <v>54</v>
      </c>
      <c r="AC15" s="54" t="s">
        <v>55</v>
      </c>
      <c r="AD15" s="44" t="s">
        <v>56</v>
      </c>
      <c r="AE15" s="2"/>
      <c r="AF15" s="43"/>
      <c r="AG15" s="60"/>
      <c r="AH15" s="2"/>
      <c r="AI15" s="1"/>
      <c r="AJ15" s="2"/>
    </row>
    <row r="16" spans="1:36" ht="100.5" customHeight="1" x14ac:dyDescent="0.25">
      <c r="A16" s="127">
        <v>1</v>
      </c>
      <c r="B16" s="108" t="s">
        <v>147</v>
      </c>
      <c r="C16" s="129" t="s">
        <v>148</v>
      </c>
      <c r="D16" s="129" t="s">
        <v>149</v>
      </c>
      <c r="E16" s="132" t="s">
        <v>62</v>
      </c>
      <c r="F16" s="135" t="s">
        <v>63</v>
      </c>
      <c r="G16" s="97" t="s">
        <v>100</v>
      </c>
      <c r="H16" s="100" t="s">
        <v>63</v>
      </c>
      <c r="I16" s="111" t="s">
        <v>150</v>
      </c>
      <c r="J16" s="5" t="s">
        <v>65</v>
      </c>
      <c r="K16" s="6" t="s">
        <v>66</v>
      </c>
      <c r="L16" s="7">
        <v>15</v>
      </c>
      <c r="M16" s="113">
        <v>100</v>
      </c>
      <c r="N16" s="115" t="s">
        <v>67</v>
      </c>
      <c r="O16" s="118">
        <v>100</v>
      </c>
      <c r="P16" s="119" t="s">
        <v>143</v>
      </c>
      <c r="Q16" s="122" t="s">
        <v>68</v>
      </c>
      <c r="R16" s="94" t="s">
        <v>62</v>
      </c>
      <c r="S16" s="97" t="s">
        <v>100</v>
      </c>
      <c r="T16" s="100" t="s">
        <v>63</v>
      </c>
      <c r="U16" s="103" t="s">
        <v>69</v>
      </c>
      <c r="V16" s="106" t="s">
        <v>151</v>
      </c>
      <c r="W16" s="108" t="s">
        <v>152</v>
      </c>
      <c r="X16" s="81" t="s">
        <v>153</v>
      </c>
      <c r="Y16" s="41"/>
      <c r="Z16" s="84">
        <v>45418</v>
      </c>
      <c r="AA16" s="87" t="s">
        <v>154</v>
      </c>
      <c r="AB16" s="90" t="s">
        <v>155</v>
      </c>
      <c r="AC16" s="90" t="s">
        <v>156</v>
      </c>
      <c r="AD16" s="92"/>
      <c r="AE16" s="1"/>
      <c r="AF16" s="63" t="s">
        <v>157</v>
      </c>
      <c r="AG16" s="66" t="s">
        <v>158</v>
      </c>
      <c r="AH16" s="1"/>
      <c r="AI16" s="1"/>
      <c r="AJ16" s="1"/>
    </row>
    <row r="17" spans="1:36" ht="100.5" customHeight="1" x14ac:dyDescent="0.25">
      <c r="A17" s="127"/>
      <c r="B17" s="109"/>
      <c r="C17" s="130"/>
      <c r="D17" s="130"/>
      <c r="E17" s="133"/>
      <c r="F17" s="135"/>
      <c r="G17" s="98"/>
      <c r="H17" s="101"/>
      <c r="I17" s="111"/>
      <c r="J17" s="8" t="s">
        <v>78</v>
      </c>
      <c r="K17" s="9" t="s">
        <v>79</v>
      </c>
      <c r="L17" s="10">
        <v>15</v>
      </c>
      <c r="M17" s="114"/>
      <c r="N17" s="116"/>
      <c r="O17" s="118"/>
      <c r="P17" s="120"/>
      <c r="Q17" s="122"/>
      <c r="R17" s="95"/>
      <c r="S17" s="98"/>
      <c r="T17" s="101"/>
      <c r="U17" s="104"/>
      <c r="V17" s="107"/>
      <c r="W17" s="109"/>
      <c r="X17" s="83"/>
      <c r="Y17" s="41"/>
      <c r="Z17" s="85"/>
      <c r="AA17" s="88"/>
      <c r="AB17" s="90"/>
      <c r="AC17" s="90"/>
      <c r="AD17" s="92"/>
      <c r="AE17" s="1"/>
      <c r="AF17" s="64"/>
      <c r="AG17" s="67"/>
      <c r="AH17" s="1"/>
      <c r="AI17" s="1"/>
      <c r="AJ17" s="1"/>
    </row>
    <row r="18" spans="1:36" ht="100.5" customHeight="1" x14ac:dyDescent="0.25">
      <c r="A18" s="127"/>
      <c r="B18" s="109"/>
      <c r="C18" s="130"/>
      <c r="D18" s="130"/>
      <c r="E18" s="133"/>
      <c r="F18" s="135"/>
      <c r="G18" s="98"/>
      <c r="H18" s="101"/>
      <c r="I18" s="111"/>
      <c r="J18" s="11" t="s">
        <v>80</v>
      </c>
      <c r="K18" s="9" t="s">
        <v>81</v>
      </c>
      <c r="L18" s="10">
        <v>15</v>
      </c>
      <c r="M18" s="114"/>
      <c r="N18" s="116"/>
      <c r="O18" s="118"/>
      <c r="P18" s="120"/>
      <c r="Q18" s="12" t="s">
        <v>82</v>
      </c>
      <c r="R18" s="95"/>
      <c r="S18" s="98"/>
      <c r="T18" s="101"/>
      <c r="U18" s="104"/>
      <c r="V18" s="107"/>
      <c r="W18" s="109"/>
      <c r="X18" s="83"/>
      <c r="Y18" s="41"/>
      <c r="Z18" s="85"/>
      <c r="AA18" s="88"/>
      <c r="AB18" s="90"/>
      <c r="AC18" s="90"/>
      <c r="AD18" s="92"/>
      <c r="AE18" s="1"/>
      <c r="AF18" s="64"/>
      <c r="AG18" s="67"/>
      <c r="AH18" s="1"/>
      <c r="AI18" s="1"/>
      <c r="AJ18" s="1"/>
    </row>
    <row r="19" spans="1:36" ht="100.5" customHeight="1" x14ac:dyDescent="0.25">
      <c r="A19" s="127"/>
      <c r="B19" s="109"/>
      <c r="C19" s="130"/>
      <c r="D19" s="130"/>
      <c r="E19" s="133"/>
      <c r="F19" s="135"/>
      <c r="G19" s="98"/>
      <c r="H19" s="101"/>
      <c r="I19" s="111"/>
      <c r="J19" s="8" t="s">
        <v>83</v>
      </c>
      <c r="K19" s="9" t="s">
        <v>84</v>
      </c>
      <c r="L19" s="10">
        <v>15</v>
      </c>
      <c r="M19" s="69" t="s">
        <v>160</v>
      </c>
      <c r="N19" s="116"/>
      <c r="O19" s="72" t="s">
        <v>160</v>
      </c>
      <c r="P19" s="120"/>
      <c r="Q19" s="74">
        <v>2</v>
      </c>
      <c r="R19" s="95"/>
      <c r="S19" s="98"/>
      <c r="T19" s="101"/>
      <c r="U19" s="104"/>
      <c r="V19" s="77" t="s">
        <v>85</v>
      </c>
      <c r="W19" s="109"/>
      <c r="X19" s="77" t="s">
        <v>86</v>
      </c>
      <c r="Y19" s="42"/>
      <c r="Z19" s="85"/>
      <c r="AA19" s="88"/>
      <c r="AB19" s="90"/>
      <c r="AC19" s="90"/>
      <c r="AD19" s="92"/>
      <c r="AE19" s="1"/>
      <c r="AF19" s="64"/>
      <c r="AG19" s="67"/>
      <c r="AH19" s="1"/>
      <c r="AI19" s="1"/>
      <c r="AJ19" s="1"/>
    </row>
    <row r="20" spans="1:36" ht="100.5" customHeight="1" x14ac:dyDescent="0.25">
      <c r="A20" s="127"/>
      <c r="B20" s="109"/>
      <c r="C20" s="130"/>
      <c r="D20" s="130"/>
      <c r="E20" s="133"/>
      <c r="F20" s="135"/>
      <c r="G20" s="98"/>
      <c r="H20" s="101"/>
      <c r="I20" s="111"/>
      <c r="J20" s="8" t="s">
        <v>87</v>
      </c>
      <c r="K20" s="9" t="s">
        <v>88</v>
      </c>
      <c r="L20" s="10">
        <v>15</v>
      </c>
      <c r="M20" s="70"/>
      <c r="N20" s="116"/>
      <c r="O20" s="72"/>
      <c r="P20" s="120"/>
      <c r="Q20" s="75"/>
      <c r="R20" s="95"/>
      <c r="S20" s="98"/>
      <c r="T20" s="101"/>
      <c r="U20" s="104"/>
      <c r="V20" s="78"/>
      <c r="W20" s="109"/>
      <c r="X20" s="78"/>
      <c r="Y20" s="42"/>
      <c r="Z20" s="85"/>
      <c r="AA20" s="88"/>
      <c r="AB20" s="90"/>
      <c r="AC20" s="90"/>
      <c r="AD20" s="92"/>
      <c r="AE20" s="1"/>
      <c r="AF20" s="64"/>
      <c r="AG20" s="67"/>
      <c r="AH20" s="1"/>
      <c r="AI20" s="1"/>
      <c r="AJ20" s="1"/>
    </row>
    <row r="21" spans="1:36" ht="100.5" customHeight="1" x14ac:dyDescent="0.25">
      <c r="A21" s="127"/>
      <c r="B21" s="109"/>
      <c r="C21" s="130"/>
      <c r="D21" s="130"/>
      <c r="E21" s="133"/>
      <c r="F21" s="135"/>
      <c r="G21" s="98"/>
      <c r="H21" s="101"/>
      <c r="I21" s="111"/>
      <c r="J21" s="8" t="s">
        <v>89</v>
      </c>
      <c r="K21" s="9" t="s">
        <v>90</v>
      </c>
      <c r="L21" s="10">
        <v>15</v>
      </c>
      <c r="M21" s="70"/>
      <c r="N21" s="116"/>
      <c r="O21" s="72"/>
      <c r="P21" s="120"/>
      <c r="Q21" s="75"/>
      <c r="R21" s="95"/>
      <c r="S21" s="98"/>
      <c r="T21" s="101"/>
      <c r="U21" s="104"/>
      <c r="V21" s="79" t="s">
        <v>143</v>
      </c>
      <c r="W21" s="109"/>
      <c r="X21" s="81" t="s">
        <v>159</v>
      </c>
      <c r="Y21" s="41"/>
      <c r="Z21" s="85"/>
      <c r="AA21" s="88"/>
      <c r="AB21" s="90"/>
      <c r="AC21" s="90"/>
      <c r="AD21" s="92"/>
      <c r="AE21" s="1"/>
      <c r="AF21" s="64"/>
      <c r="AG21" s="67"/>
      <c r="AH21" s="1"/>
      <c r="AI21" s="1"/>
      <c r="AJ21" s="1"/>
    </row>
    <row r="22" spans="1:36" ht="100.5" customHeight="1" thickBot="1" x14ac:dyDescent="0.3">
      <c r="A22" s="128"/>
      <c r="B22" s="110"/>
      <c r="C22" s="131"/>
      <c r="D22" s="131"/>
      <c r="E22" s="134"/>
      <c r="F22" s="136"/>
      <c r="G22" s="99"/>
      <c r="H22" s="102"/>
      <c r="I22" s="112"/>
      <c r="J22" s="36" t="s">
        <v>92</v>
      </c>
      <c r="K22" s="37" t="s">
        <v>93</v>
      </c>
      <c r="L22" s="38">
        <v>10</v>
      </c>
      <c r="M22" s="71"/>
      <c r="N22" s="117"/>
      <c r="O22" s="73"/>
      <c r="P22" s="121"/>
      <c r="Q22" s="76"/>
      <c r="R22" s="96"/>
      <c r="S22" s="99"/>
      <c r="T22" s="102"/>
      <c r="U22" s="105"/>
      <c r="V22" s="80"/>
      <c r="W22" s="110"/>
      <c r="X22" s="82"/>
      <c r="Y22" s="41"/>
      <c r="Z22" s="86"/>
      <c r="AA22" s="89"/>
      <c r="AB22" s="91"/>
      <c r="AC22" s="91"/>
      <c r="AD22" s="93"/>
      <c r="AE22" s="1"/>
      <c r="AF22" s="65"/>
      <c r="AG22" s="67"/>
      <c r="AH22" s="1"/>
      <c r="AI22" s="1"/>
      <c r="AJ22" s="1"/>
    </row>
    <row r="23" spans="1:36" ht="15.75" thickBot="1" x14ac:dyDescent="0.3">
      <c r="AG23" s="68"/>
    </row>
  </sheetData>
  <dataConsolidate/>
  <mergeCells count="72">
    <mergeCell ref="A1:A4"/>
    <mergeCell ref="B1:AC2"/>
    <mergeCell ref="AD1:AF1"/>
    <mergeCell ref="AD2:AF2"/>
    <mergeCell ref="B3:AC4"/>
    <mergeCell ref="AD3:AF3"/>
    <mergeCell ref="AD4:AF4"/>
    <mergeCell ref="B6:H6"/>
    <mergeCell ref="M6:N6"/>
    <mergeCell ref="B8:I8"/>
    <mergeCell ref="B9:I9"/>
    <mergeCell ref="A12:D12"/>
    <mergeCell ref="E12:X12"/>
    <mergeCell ref="Z12:AD14"/>
    <mergeCell ref="AF12:AG14"/>
    <mergeCell ref="A13:A15"/>
    <mergeCell ref="B13:B15"/>
    <mergeCell ref="C13:C15"/>
    <mergeCell ref="D13:D15"/>
    <mergeCell ref="E13:H13"/>
    <mergeCell ref="I13:Q13"/>
    <mergeCell ref="T13:X13"/>
    <mergeCell ref="E14:H14"/>
    <mergeCell ref="U14:U15"/>
    <mergeCell ref="I14:I15"/>
    <mergeCell ref="J14:J15"/>
    <mergeCell ref="K14:K15"/>
    <mergeCell ref="L14:L15"/>
    <mergeCell ref="M14:M15"/>
    <mergeCell ref="N14:N15"/>
    <mergeCell ref="Q16:Q17"/>
    <mergeCell ref="V14:V15"/>
    <mergeCell ref="W14:X14"/>
    <mergeCell ref="A16:A22"/>
    <mergeCell ref="B16:B22"/>
    <mergeCell ref="C16:C22"/>
    <mergeCell ref="D16:D22"/>
    <mergeCell ref="E16:E22"/>
    <mergeCell ref="F16:F22"/>
    <mergeCell ref="G16:G22"/>
    <mergeCell ref="H16:H22"/>
    <mergeCell ref="O14:O15"/>
    <mergeCell ref="P14:P15"/>
    <mergeCell ref="Q14:Q15"/>
    <mergeCell ref="R14:R15"/>
    <mergeCell ref="T14:T15"/>
    <mergeCell ref="I16:I22"/>
    <mergeCell ref="M16:M18"/>
    <mergeCell ref="N16:N22"/>
    <mergeCell ref="O16:O18"/>
    <mergeCell ref="P16:P22"/>
    <mergeCell ref="S16:S22"/>
    <mergeCell ref="T16:T22"/>
    <mergeCell ref="U16:U22"/>
    <mergeCell ref="V16:V18"/>
    <mergeCell ref="W16:W22"/>
    <mergeCell ref="AF16:AF22"/>
    <mergeCell ref="AG16:AG23"/>
    <mergeCell ref="M19:M22"/>
    <mergeCell ref="O19:O22"/>
    <mergeCell ref="Q19:Q22"/>
    <mergeCell ref="V19:V20"/>
    <mergeCell ref="X19:X20"/>
    <mergeCell ref="V21:V22"/>
    <mergeCell ref="X21:X22"/>
    <mergeCell ref="X16:X18"/>
    <mergeCell ref="Z16:Z22"/>
    <mergeCell ref="AA16:AA22"/>
    <mergeCell ref="AB16:AB22"/>
    <mergeCell ref="AC16:AC22"/>
    <mergeCell ref="AD16:AD22"/>
    <mergeCell ref="R16:R22"/>
  </mergeCells>
  <conditionalFormatting sqref="H16:H22">
    <cfRule type="containsText" dxfId="23" priority="4" operator="containsText" text="EXTREMO">
      <formula>NOT(ISERROR(SEARCH("EXTREMO",H16)))</formula>
    </cfRule>
    <cfRule type="containsText" dxfId="22" priority="5" operator="containsText" text="ALTO">
      <formula>NOT(ISERROR(SEARCH("ALTO",H16)))</formula>
    </cfRule>
    <cfRule type="containsText" dxfId="21" priority="6" operator="containsText" text="MODERADO">
      <formula>NOT(ISERROR(SEARCH("MODERADO",H16)))</formula>
    </cfRule>
  </conditionalFormatting>
  <conditionalFormatting sqref="T16:T22">
    <cfRule type="containsText" dxfId="20" priority="1" operator="containsText" text="EXTREMO">
      <formula>NOT(ISERROR(SEARCH("EXTREMO",T16)))</formula>
    </cfRule>
    <cfRule type="containsText" dxfId="19" priority="2" operator="containsText" text="ALTO">
      <formula>NOT(ISERROR(SEARCH("ALTO",T16)))</formula>
    </cfRule>
    <cfRule type="containsText" dxfId="18" priority="3" operator="containsText" text="MODERADO">
      <formula>NOT(ISERROR(SEARCH("MODERADO",T16)))</formula>
    </cfRule>
  </conditionalFormatting>
  <dataValidations count="1">
    <dataValidation type="list" allowBlank="1" showInputMessage="1" showErrorMessage="1" sqref="Q16:Q17">
      <formula1>$AE$19:$AE$21</formula1>
    </dataValidation>
  </dataValidations>
  <pageMargins left="0.70866141732283472" right="0.70866141732283472" top="0.74803149606299213" bottom="0.74803149606299213" header="0.31496062992125984" footer="0.31496062992125984"/>
  <pageSetup scale="14" fitToWidth="2" fitToHeight="2" orientation="landscape" r:id="rId1"/>
  <drawing r:id="rId2"/>
  <extLst>
    <ext xmlns:x14="http://schemas.microsoft.com/office/spreadsheetml/2009/9/main" uri="{CCE6A557-97BC-4b89-ADB6-D9C93CAAB3DF}">
      <x14:dataValidations xmlns:xm="http://schemas.microsoft.com/office/excel/2006/main" count="12">
        <x14:dataValidation type="list" allowBlank="1" showInputMessage="1" showErrorMessage="1">
          <x14:formula1>
            <xm:f>'D:\TRABAJOS\IDIPRON\Seguimiento 1 corrupcion\[Mapa de Riesgos de Corrupción 2024 - Seguimiento y Mejoramiento a la Gestión.xlsx]Datos'!#REF!</xm:f>
          </x14:formula1>
          <xm:sqref>N16:N22</xm:sqref>
        </x14:dataValidation>
        <x14:dataValidation type="list" allowBlank="1" showInputMessage="1" showErrorMessage="1">
          <x14:formula1>
            <xm:f>'D:\TRABAJOS\IDIPRON\Seguimiento 1 corrupcion\[Mapa de Riesgos de Corrupción 2024 - Seguimiento y Mejoramiento a la Gestión.xlsx]Datos'!#REF!</xm:f>
          </x14:formula1>
          <xm:sqref>V21:V22</xm:sqref>
        </x14:dataValidation>
        <x14:dataValidation type="list" allowBlank="1" showInputMessage="1" showErrorMessage="1">
          <x14:formula1>
            <xm:f>'D:\TRABAJOS\IDIPRON\Seguimiento 1 corrupcion\[Mapa de Riesgos de Corrupción 2024 - Seguimiento y Mejoramiento a la Gestión.xlsx]Datos'!#REF!</xm:f>
          </x14:formula1>
          <xm:sqref>K18</xm:sqref>
        </x14:dataValidation>
        <x14:dataValidation type="list" allowBlank="1" showInputMessage="1" showErrorMessage="1">
          <x14:formula1>
            <xm:f>'D:\TRABAJOS\IDIPRON\Seguimiento 1 corrupcion\[Mapa de Riesgos de Corrupción 2024 - Seguimiento y Mejoramiento a la Gestión.xlsx]Datos'!#REF!</xm:f>
          </x14:formula1>
          <xm:sqref>E16</xm:sqref>
        </x14:dataValidation>
        <x14:dataValidation type="list" allowBlank="1" showInputMessage="1" showErrorMessage="1">
          <x14:formula1>
            <xm:f>'D:\TRABAJOS\IDIPRON\Seguimiento 1 corrupcion\[Mapa de Riesgos de Corrupción 2024 - Seguimiento y Mejoramiento a la Gestión.xlsx]Datos'!#REF!</xm:f>
          </x14:formula1>
          <xm:sqref>F16:F22</xm:sqref>
        </x14:dataValidation>
        <x14:dataValidation type="list" allowBlank="1" showInputMessage="1" showErrorMessage="1">
          <x14:formula1>
            <xm:f>'D:\TRABAJOS\IDIPRON\Seguimiento 1 corrupcion\[Mapa de Riesgos de Corrupción 2024 - Seguimiento y Mejoramiento a la Gestión.xlsx]Datos'!#REF!</xm:f>
          </x14:formula1>
          <xm:sqref>K22</xm:sqref>
        </x14:dataValidation>
        <x14:dataValidation type="list" allowBlank="1" showInputMessage="1" showErrorMessage="1">
          <x14:formula1>
            <xm:f>'D:\TRABAJOS\IDIPRON\Seguimiento 1 corrupcion\[Mapa de Riesgos de Corrupción 2024 - Seguimiento y Mejoramiento a la Gestión.xlsx]Datos'!#REF!</xm:f>
          </x14:formula1>
          <xm:sqref>K16</xm:sqref>
        </x14:dataValidation>
        <x14:dataValidation type="list" allowBlank="1" showInputMessage="1" showErrorMessage="1">
          <x14:formula1>
            <xm:f>'D:\TRABAJOS\IDIPRON\Seguimiento 1 corrupcion\[Mapa de Riesgos de Corrupción 2024 - Seguimiento y Mejoramiento a la Gestión.xlsx]Datos'!#REF!</xm:f>
          </x14:formula1>
          <xm:sqref>K17</xm:sqref>
        </x14:dataValidation>
        <x14:dataValidation type="list" allowBlank="1" showInputMessage="1" showErrorMessage="1">
          <x14:formula1>
            <xm:f>'D:\TRABAJOS\IDIPRON\Seguimiento 1 corrupcion\[Mapa de Riesgos de Corrupción 2024 - Seguimiento y Mejoramiento a la Gestión.xlsx]Datos'!#REF!</xm:f>
          </x14:formula1>
          <xm:sqref>K20</xm:sqref>
        </x14:dataValidation>
        <x14:dataValidation type="list" allowBlank="1" showInputMessage="1" showErrorMessage="1">
          <x14:formula1>
            <xm:f>'D:\TRABAJOS\IDIPRON\Seguimiento 1 corrupcion\[Mapa de Riesgos de Corrupción 2024 - Seguimiento y Mejoramiento a la Gestión.xlsx]Datos'!#REF!</xm:f>
          </x14:formula1>
          <xm:sqref>K21</xm:sqref>
        </x14:dataValidation>
        <x14:dataValidation type="list" allowBlank="1" showInputMessage="1" showErrorMessage="1">
          <x14:formula1>
            <xm:f>'D:\TRABAJOS\IDIPRON\Seguimiento 1 corrupcion\[Mapa de Riesgos de Corrupción 2024 - Seguimiento y Mejoramiento a la Gestión.xlsx]Datos'!#REF!</xm:f>
          </x14:formula1>
          <xm:sqref>U16:U22</xm:sqref>
        </x14:dataValidation>
        <x14:dataValidation type="list" allowBlank="1" showInputMessage="1" showErrorMessage="1">
          <x14:formula1>
            <xm:f>'D:\TRABAJOS\IDIPRON\Seguimiento 1 corrupcion\[Mapa de Riesgos de Corrupción 2024 - Seguimiento y Mejoramiento a la Gestión.xlsx]Datos'!#REF!</xm:f>
          </x14:formula1>
          <xm:sqref>K19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9"/>
  <sheetViews>
    <sheetView showGridLines="0" topLeftCell="W16" zoomScale="50" zoomScaleNormal="50" zoomScaleSheetLayoutView="50" workbookViewId="0">
      <selection activeCell="AG16" sqref="AG16:AG22"/>
    </sheetView>
  </sheetViews>
  <sheetFormatPr baseColWidth="10" defaultColWidth="11.42578125" defaultRowHeight="15" x14ac:dyDescent="0.25"/>
  <cols>
    <col min="1" max="1" width="36.85546875" customWidth="1"/>
    <col min="2" max="4" width="32.5703125" customWidth="1"/>
    <col min="5" max="6" width="20.85546875" customWidth="1"/>
    <col min="7" max="7" width="20.85546875" hidden="1" customWidth="1"/>
    <col min="8" max="8" width="25.42578125" customWidth="1"/>
    <col min="9" max="9" width="59.140625" customWidth="1"/>
    <col min="10" max="10" width="53.7109375" customWidth="1"/>
    <col min="11" max="11" width="24.5703125" customWidth="1"/>
    <col min="12" max="12" width="11.42578125" customWidth="1"/>
    <col min="13" max="15" width="24.5703125" customWidth="1"/>
    <col min="16" max="16" width="19.7109375" customWidth="1"/>
    <col min="17" max="20" width="25.140625" customWidth="1"/>
    <col min="21" max="21" width="16.5703125" customWidth="1"/>
    <col min="22" max="22" width="33.42578125" customWidth="1"/>
    <col min="23" max="23" width="38.5703125" customWidth="1"/>
    <col min="24" max="24" width="25.42578125" customWidth="1"/>
    <col min="25" max="25" width="1.7109375" customWidth="1"/>
    <col min="26" max="28" width="33.42578125" customWidth="1"/>
    <col min="29" max="29" width="40.28515625" customWidth="1"/>
    <col min="30" max="30" width="34.85546875" customWidth="1"/>
    <col min="31" max="31" width="2.28515625" customWidth="1"/>
    <col min="32" max="32" width="42.5703125" customWidth="1"/>
    <col min="33" max="33" width="50.28515625" customWidth="1"/>
    <col min="34" max="36" width="11.42578125" customWidth="1"/>
  </cols>
  <sheetData>
    <row r="1" spans="1:36" ht="27" customHeight="1" x14ac:dyDescent="0.25">
      <c r="A1" s="177"/>
      <c r="B1" s="178" t="s">
        <v>0</v>
      </c>
      <c r="C1" s="179"/>
      <c r="D1" s="179"/>
      <c r="E1" s="179"/>
      <c r="F1" s="179"/>
      <c r="G1" s="179"/>
      <c r="H1" s="179"/>
      <c r="I1" s="179"/>
      <c r="J1" s="179"/>
      <c r="K1" s="179"/>
      <c r="L1" s="179"/>
      <c r="M1" s="179"/>
      <c r="N1" s="179"/>
      <c r="O1" s="179"/>
      <c r="P1" s="179"/>
      <c r="Q1" s="179"/>
      <c r="R1" s="179"/>
      <c r="S1" s="179"/>
      <c r="T1" s="179"/>
      <c r="U1" s="179"/>
      <c r="V1" s="179"/>
      <c r="W1" s="179"/>
      <c r="X1" s="179"/>
      <c r="Y1" s="179"/>
      <c r="Z1" s="179"/>
      <c r="AA1" s="179"/>
      <c r="AB1" s="179"/>
      <c r="AC1" s="180"/>
      <c r="AD1" s="184" t="s">
        <v>1</v>
      </c>
      <c r="AE1" s="185"/>
      <c r="AF1" s="185"/>
      <c r="AG1" s="57" t="s">
        <v>2</v>
      </c>
      <c r="AH1" s="1"/>
      <c r="AI1" s="1"/>
      <c r="AJ1" s="1"/>
    </row>
    <row r="2" spans="1:36" ht="27" customHeight="1" thickBot="1" x14ac:dyDescent="0.3">
      <c r="A2" s="177"/>
      <c r="B2" s="181"/>
      <c r="C2" s="182"/>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3"/>
      <c r="AD2" s="184" t="s">
        <v>3</v>
      </c>
      <c r="AE2" s="185"/>
      <c r="AF2" s="185"/>
      <c r="AG2" s="46" t="s">
        <v>4</v>
      </c>
      <c r="AH2" s="1"/>
      <c r="AI2" s="1"/>
      <c r="AJ2" s="1"/>
    </row>
    <row r="3" spans="1:36" ht="27" customHeight="1" x14ac:dyDescent="0.25">
      <c r="A3" s="177"/>
      <c r="B3" s="178" t="s">
        <v>5</v>
      </c>
      <c r="C3" s="179"/>
      <c r="D3" s="179"/>
      <c r="E3" s="179"/>
      <c r="F3" s="179"/>
      <c r="G3" s="179"/>
      <c r="H3" s="179"/>
      <c r="I3" s="179"/>
      <c r="J3" s="179"/>
      <c r="K3" s="179"/>
      <c r="L3" s="179"/>
      <c r="M3" s="179"/>
      <c r="N3" s="179"/>
      <c r="O3" s="179"/>
      <c r="P3" s="179"/>
      <c r="Q3" s="179"/>
      <c r="R3" s="179"/>
      <c r="S3" s="179"/>
      <c r="T3" s="179"/>
      <c r="U3" s="179"/>
      <c r="V3" s="179"/>
      <c r="W3" s="179"/>
      <c r="X3" s="179"/>
      <c r="Y3" s="179"/>
      <c r="Z3" s="179"/>
      <c r="AA3" s="179"/>
      <c r="AB3" s="179"/>
      <c r="AC3" s="180"/>
      <c r="AD3" s="184" t="s">
        <v>6</v>
      </c>
      <c r="AE3" s="185"/>
      <c r="AF3" s="185"/>
      <c r="AG3" s="57" t="s">
        <v>7</v>
      </c>
      <c r="AH3" s="1"/>
      <c r="AI3" s="1"/>
      <c r="AJ3" s="1"/>
    </row>
    <row r="4" spans="1:36" ht="27" customHeight="1" thickBot="1" x14ac:dyDescent="0.3">
      <c r="A4" s="177"/>
      <c r="B4" s="181"/>
      <c r="C4" s="182"/>
      <c r="D4" s="182"/>
      <c r="E4" s="182"/>
      <c r="F4" s="182"/>
      <c r="G4" s="182"/>
      <c r="H4" s="182"/>
      <c r="I4" s="182"/>
      <c r="J4" s="182"/>
      <c r="K4" s="182"/>
      <c r="L4" s="182"/>
      <c r="M4" s="182"/>
      <c r="N4" s="182"/>
      <c r="O4" s="182"/>
      <c r="P4" s="182"/>
      <c r="Q4" s="182"/>
      <c r="R4" s="182"/>
      <c r="S4" s="182"/>
      <c r="T4" s="182"/>
      <c r="U4" s="182"/>
      <c r="V4" s="182"/>
      <c r="W4" s="182"/>
      <c r="X4" s="182"/>
      <c r="Y4" s="182"/>
      <c r="Z4" s="182"/>
      <c r="AA4" s="182"/>
      <c r="AB4" s="182"/>
      <c r="AC4" s="183"/>
      <c r="AD4" s="184" t="s">
        <v>8</v>
      </c>
      <c r="AE4" s="185"/>
      <c r="AF4" s="185"/>
      <c r="AG4" s="47">
        <v>44838</v>
      </c>
      <c r="AH4" s="1"/>
      <c r="AI4" s="1"/>
      <c r="AJ4" s="1"/>
    </row>
    <row r="5" spans="1:36" ht="27" customHeight="1" thickBot="1" x14ac:dyDescent="0.3">
      <c r="A5" s="19"/>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7"/>
      <c r="AD5" s="26"/>
      <c r="AE5" s="1"/>
      <c r="AF5" s="1"/>
      <c r="AG5" s="1"/>
      <c r="AH5" s="1"/>
      <c r="AI5" s="1"/>
      <c r="AJ5" s="1"/>
    </row>
    <row r="6" spans="1:36" ht="59.25" customHeight="1" thickBot="1" x14ac:dyDescent="0.3">
      <c r="A6" s="48" t="s">
        <v>9</v>
      </c>
      <c r="B6" s="163" t="s">
        <v>161</v>
      </c>
      <c r="C6" s="164"/>
      <c r="D6" s="164"/>
      <c r="E6" s="164"/>
      <c r="F6" s="164"/>
      <c r="G6" s="164"/>
      <c r="H6" s="165"/>
      <c r="I6" s="16"/>
      <c r="J6" s="22"/>
      <c r="K6" s="25" t="s">
        <v>11</v>
      </c>
      <c r="L6" s="24"/>
      <c r="M6" s="166">
        <v>45321</v>
      </c>
      <c r="N6" s="167"/>
      <c r="O6" s="16"/>
      <c r="P6" s="16"/>
      <c r="Q6" s="16"/>
      <c r="R6" s="16"/>
      <c r="S6" s="16"/>
      <c r="T6" s="16"/>
      <c r="U6" s="16"/>
      <c r="V6" s="16"/>
      <c r="W6" s="16"/>
      <c r="X6" s="16"/>
      <c r="Y6" s="16"/>
      <c r="Z6" s="16"/>
      <c r="AA6" s="16"/>
      <c r="AB6" s="16"/>
      <c r="AC6" s="17"/>
      <c r="AD6" s="16"/>
      <c r="AE6" s="1"/>
      <c r="AF6" s="1"/>
      <c r="AG6" s="1"/>
      <c r="AH6" s="1"/>
      <c r="AI6" s="1"/>
      <c r="AJ6" s="1"/>
    </row>
    <row r="7" spans="1:36" ht="27" customHeight="1" thickBot="1" x14ac:dyDescent="0.3">
      <c r="A7" s="23"/>
      <c r="B7" s="22"/>
      <c r="C7" s="22"/>
      <c r="D7" s="22"/>
      <c r="E7" s="22"/>
      <c r="F7" s="22"/>
      <c r="G7" s="22"/>
      <c r="H7" s="22"/>
      <c r="I7" s="22"/>
      <c r="J7" s="22"/>
      <c r="K7" s="22"/>
      <c r="L7" s="22"/>
      <c r="M7" s="22"/>
      <c r="N7" s="22"/>
      <c r="O7" s="16"/>
      <c r="P7" s="16"/>
      <c r="Q7" s="16"/>
      <c r="R7" s="16"/>
      <c r="S7" s="16"/>
      <c r="T7" s="16"/>
      <c r="U7" s="16"/>
      <c r="V7" s="16"/>
      <c r="W7" s="16"/>
      <c r="X7" s="16"/>
      <c r="Y7" s="16"/>
      <c r="Z7" s="16"/>
      <c r="AA7" s="16"/>
      <c r="AB7" s="16"/>
      <c r="AC7" s="17"/>
      <c r="AD7" s="16"/>
      <c r="AE7" s="1"/>
      <c r="AF7" s="1"/>
      <c r="AG7" s="1"/>
      <c r="AH7" s="1"/>
      <c r="AI7" s="1"/>
      <c r="AJ7" s="1"/>
    </row>
    <row r="8" spans="1:36" ht="59.25" customHeight="1" thickBot="1" x14ac:dyDescent="0.3">
      <c r="A8" s="48" t="s">
        <v>12</v>
      </c>
      <c r="B8" s="168" t="s">
        <v>162</v>
      </c>
      <c r="C8" s="169"/>
      <c r="D8" s="169"/>
      <c r="E8" s="169"/>
      <c r="F8" s="169"/>
      <c r="G8" s="169"/>
      <c r="H8" s="169"/>
      <c r="I8" s="170"/>
      <c r="J8" s="16"/>
      <c r="K8" s="61" t="s">
        <v>14</v>
      </c>
      <c r="L8" s="20"/>
      <c r="M8" s="20" t="s">
        <v>15</v>
      </c>
      <c r="N8" s="20" t="s">
        <v>16</v>
      </c>
      <c r="O8" s="20" t="s">
        <v>17</v>
      </c>
      <c r="P8" s="16"/>
      <c r="Q8" s="16"/>
      <c r="R8" s="16"/>
      <c r="S8" s="16"/>
      <c r="T8" s="16"/>
      <c r="U8" s="16"/>
      <c r="V8" s="16"/>
      <c r="W8" s="16"/>
      <c r="X8" s="16"/>
      <c r="Y8" s="16"/>
      <c r="Z8" s="16"/>
      <c r="AA8" s="16"/>
      <c r="AB8" s="16"/>
      <c r="AC8" s="17"/>
      <c r="AD8" s="16"/>
      <c r="AE8" s="1"/>
      <c r="AF8" s="1"/>
      <c r="AG8" s="1"/>
      <c r="AH8" s="1"/>
      <c r="AI8" s="1"/>
      <c r="AJ8" s="1"/>
    </row>
    <row r="9" spans="1:36" ht="59.25" customHeight="1" thickBot="1" x14ac:dyDescent="0.3">
      <c r="A9" s="48" t="s">
        <v>18</v>
      </c>
      <c r="B9" s="168" t="s">
        <v>163</v>
      </c>
      <c r="C9" s="169"/>
      <c r="D9" s="169"/>
      <c r="E9" s="169"/>
      <c r="F9" s="169"/>
      <c r="G9" s="169"/>
      <c r="H9" s="169"/>
      <c r="I9" s="170"/>
      <c r="J9" s="16"/>
      <c r="K9" s="58"/>
      <c r="L9" s="62"/>
      <c r="M9" s="58" t="s">
        <v>164</v>
      </c>
      <c r="N9" s="58"/>
      <c r="O9" s="58"/>
      <c r="P9" s="16"/>
      <c r="Q9" s="16"/>
      <c r="R9" s="16"/>
      <c r="S9" s="16"/>
      <c r="T9" s="16"/>
      <c r="U9" s="16"/>
      <c r="V9" s="16"/>
      <c r="W9" s="16"/>
      <c r="X9" s="16"/>
      <c r="Y9" s="16"/>
      <c r="Z9" s="16"/>
      <c r="AA9" s="16"/>
      <c r="AB9" s="16"/>
      <c r="AC9" s="17"/>
      <c r="AD9" s="16"/>
      <c r="AE9" s="1"/>
      <c r="AF9" s="1"/>
      <c r="AG9" s="1"/>
      <c r="AH9" s="1"/>
      <c r="AI9" s="1"/>
      <c r="AJ9" s="1"/>
    </row>
    <row r="10" spans="1:36" ht="15.75" customHeight="1" x14ac:dyDescent="0.25">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7"/>
      <c r="AD10" s="16"/>
      <c r="AE10" s="1"/>
      <c r="AF10" s="1"/>
      <c r="AG10" s="1"/>
      <c r="AH10" s="1"/>
      <c r="AI10" s="1"/>
      <c r="AJ10" s="1"/>
    </row>
    <row r="11" spans="1:36" ht="15.75" customHeight="1" thickBot="1" x14ac:dyDescent="0.3">
      <c r="A11" s="39"/>
      <c r="B11" s="16"/>
      <c r="C11" s="16"/>
      <c r="D11" s="16"/>
      <c r="E11" s="16"/>
      <c r="F11" s="16"/>
      <c r="G11" s="16"/>
      <c r="H11" s="16"/>
      <c r="I11" s="16"/>
      <c r="J11" s="16"/>
      <c r="K11" s="16"/>
      <c r="L11" s="16"/>
      <c r="M11" s="16"/>
      <c r="N11" s="16"/>
      <c r="O11" s="16"/>
      <c r="P11" s="16"/>
      <c r="Q11" s="16"/>
      <c r="R11" s="16"/>
      <c r="S11" s="16"/>
      <c r="T11" s="16"/>
      <c r="U11" s="16"/>
      <c r="V11" s="16"/>
      <c r="W11" s="16"/>
      <c r="X11" s="16"/>
      <c r="Y11" s="16"/>
      <c r="Z11" s="15"/>
      <c r="AA11" s="15"/>
      <c r="AB11" s="15"/>
      <c r="AC11" s="18"/>
      <c r="AD11" s="49"/>
      <c r="AE11" s="1"/>
      <c r="AF11" s="1"/>
      <c r="AG11" s="1"/>
      <c r="AH11" s="1"/>
      <c r="AI11" s="1"/>
      <c r="AJ11" s="1"/>
    </row>
    <row r="12" spans="1:36" x14ac:dyDescent="0.25">
      <c r="A12" s="171" t="s">
        <v>21</v>
      </c>
      <c r="B12" s="172"/>
      <c r="C12" s="172"/>
      <c r="D12" s="173"/>
      <c r="E12" s="174" t="s">
        <v>22</v>
      </c>
      <c r="F12" s="175"/>
      <c r="G12" s="175"/>
      <c r="H12" s="175"/>
      <c r="I12" s="175"/>
      <c r="J12" s="175"/>
      <c r="K12" s="175"/>
      <c r="L12" s="175"/>
      <c r="M12" s="175"/>
      <c r="N12" s="175"/>
      <c r="O12" s="175"/>
      <c r="P12" s="175"/>
      <c r="Q12" s="175"/>
      <c r="R12" s="175"/>
      <c r="S12" s="175"/>
      <c r="T12" s="175"/>
      <c r="U12" s="175"/>
      <c r="V12" s="175"/>
      <c r="W12" s="175"/>
      <c r="X12" s="176"/>
      <c r="Y12" s="33"/>
      <c r="Z12" s="144" t="s">
        <v>23</v>
      </c>
      <c r="AA12" s="145"/>
      <c r="AB12" s="145"/>
      <c r="AC12" s="145"/>
      <c r="AD12" s="146"/>
      <c r="AE12" s="1"/>
      <c r="AF12" s="144" t="s">
        <v>24</v>
      </c>
      <c r="AG12" s="146"/>
      <c r="AH12" s="1"/>
      <c r="AI12" s="1"/>
      <c r="AJ12" s="1"/>
    </row>
    <row r="13" spans="1:36" x14ac:dyDescent="0.25">
      <c r="A13" s="153" t="s">
        <v>25</v>
      </c>
      <c r="B13" s="125" t="s">
        <v>26</v>
      </c>
      <c r="C13" s="125" t="s">
        <v>27</v>
      </c>
      <c r="D13" s="126" t="s">
        <v>28</v>
      </c>
      <c r="E13" s="156" t="s">
        <v>29</v>
      </c>
      <c r="F13" s="157"/>
      <c r="G13" s="157"/>
      <c r="H13" s="157"/>
      <c r="I13" s="158" t="s">
        <v>30</v>
      </c>
      <c r="J13" s="159"/>
      <c r="K13" s="159"/>
      <c r="L13" s="159"/>
      <c r="M13" s="159"/>
      <c r="N13" s="159"/>
      <c r="O13" s="159"/>
      <c r="P13" s="159"/>
      <c r="Q13" s="159"/>
      <c r="R13" s="27"/>
      <c r="S13" s="27"/>
      <c r="T13" s="158" t="s">
        <v>31</v>
      </c>
      <c r="U13" s="159"/>
      <c r="V13" s="159"/>
      <c r="W13" s="159"/>
      <c r="X13" s="160"/>
      <c r="Y13" s="33"/>
      <c r="Z13" s="147"/>
      <c r="AA13" s="148"/>
      <c r="AB13" s="148"/>
      <c r="AC13" s="148"/>
      <c r="AD13" s="149"/>
      <c r="AE13" s="1"/>
      <c r="AF13" s="147"/>
      <c r="AG13" s="149"/>
      <c r="AH13" s="2"/>
      <c r="AI13" s="2"/>
      <c r="AJ13" s="2"/>
    </row>
    <row r="14" spans="1:36" ht="32.25" customHeight="1" thickBot="1" x14ac:dyDescent="0.3">
      <c r="A14" s="153"/>
      <c r="B14" s="125"/>
      <c r="C14" s="125"/>
      <c r="D14" s="126"/>
      <c r="E14" s="161" t="s">
        <v>32</v>
      </c>
      <c r="F14" s="162"/>
      <c r="G14" s="162"/>
      <c r="H14" s="162"/>
      <c r="I14" s="139" t="s">
        <v>33</v>
      </c>
      <c r="J14" s="140" t="s">
        <v>34</v>
      </c>
      <c r="K14" s="140" t="s">
        <v>35</v>
      </c>
      <c r="L14" s="141" t="s">
        <v>36</v>
      </c>
      <c r="M14" s="125" t="s">
        <v>37</v>
      </c>
      <c r="N14" s="143" t="s">
        <v>38</v>
      </c>
      <c r="O14" s="123" t="s">
        <v>39</v>
      </c>
      <c r="P14" s="125" t="s">
        <v>40</v>
      </c>
      <c r="Q14" s="123" t="s">
        <v>41</v>
      </c>
      <c r="R14" s="123" t="s">
        <v>42</v>
      </c>
      <c r="S14" s="55"/>
      <c r="T14" s="137" t="s">
        <v>43</v>
      </c>
      <c r="U14" s="125" t="s">
        <v>44</v>
      </c>
      <c r="V14" s="123" t="s">
        <v>45</v>
      </c>
      <c r="W14" s="125" t="s">
        <v>46</v>
      </c>
      <c r="X14" s="126"/>
      <c r="Y14" s="40"/>
      <c r="Z14" s="150"/>
      <c r="AA14" s="151"/>
      <c r="AB14" s="151"/>
      <c r="AC14" s="151"/>
      <c r="AD14" s="152"/>
      <c r="AE14" s="2"/>
      <c r="AF14" s="150"/>
      <c r="AG14" s="152"/>
      <c r="AH14" s="2"/>
      <c r="AI14" s="1"/>
      <c r="AJ14" s="2"/>
    </row>
    <row r="15" spans="1:36" ht="74.25" customHeight="1" x14ac:dyDescent="0.25">
      <c r="A15" s="154"/>
      <c r="B15" s="123"/>
      <c r="C15" s="123"/>
      <c r="D15" s="155"/>
      <c r="E15" s="34" t="s">
        <v>47</v>
      </c>
      <c r="F15" s="32" t="s">
        <v>48</v>
      </c>
      <c r="G15" s="3"/>
      <c r="H15" s="4" t="s">
        <v>49</v>
      </c>
      <c r="I15" s="137"/>
      <c r="J15" s="140"/>
      <c r="K15" s="140"/>
      <c r="L15" s="142"/>
      <c r="M15" s="125"/>
      <c r="N15" s="124"/>
      <c r="O15" s="124"/>
      <c r="P15" s="125"/>
      <c r="Q15" s="124"/>
      <c r="R15" s="124"/>
      <c r="S15" s="52"/>
      <c r="T15" s="138"/>
      <c r="U15" s="125"/>
      <c r="V15" s="124"/>
      <c r="W15" s="53" t="s">
        <v>50</v>
      </c>
      <c r="X15" s="56" t="s">
        <v>51</v>
      </c>
      <c r="Y15" s="40"/>
      <c r="Z15" s="43" t="s">
        <v>52</v>
      </c>
      <c r="AA15" s="54" t="s">
        <v>53</v>
      </c>
      <c r="AB15" s="54" t="s">
        <v>54</v>
      </c>
      <c r="AC15" s="54" t="s">
        <v>55</v>
      </c>
      <c r="AD15" s="44" t="s">
        <v>56</v>
      </c>
      <c r="AE15" s="2"/>
      <c r="AF15" s="43" t="s">
        <v>57</v>
      </c>
      <c r="AG15" s="44" t="s">
        <v>58</v>
      </c>
      <c r="AH15" s="2"/>
      <c r="AI15" s="1"/>
      <c r="AJ15" s="2"/>
    </row>
    <row r="16" spans="1:36" ht="100.5" customHeight="1" x14ac:dyDescent="0.25">
      <c r="A16" s="127">
        <v>1</v>
      </c>
      <c r="B16" s="108" t="s">
        <v>165</v>
      </c>
      <c r="C16" s="129" t="s">
        <v>166</v>
      </c>
      <c r="D16" s="129" t="s">
        <v>167</v>
      </c>
      <c r="E16" s="132" t="s">
        <v>62</v>
      </c>
      <c r="F16" s="135" t="s">
        <v>104</v>
      </c>
      <c r="G16" s="97" t="s">
        <v>105</v>
      </c>
      <c r="H16" s="100" t="s">
        <v>106</v>
      </c>
      <c r="I16" s="111" t="s">
        <v>168</v>
      </c>
      <c r="J16" s="5" t="s">
        <v>65</v>
      </c>
      <c r="K16" s="6" t="s">
        <v>66</v>
      </c>
      <c r="L16" s="7">
        <v>15</v>
      </c>
      <c r="M16" s="113">
        <v>100</v>
      </c>
      <c r="N16" s="115" t="s">
        <v>67</v>
      </c>
      <c r="O16" s="118">
        <v>100</v>
      </c>
      <c r="P16" s="119" t="s">
        <v>143</v>
      </c>
      <c r="Q16" s="122" t="s">
        <v>68</v>
      </c>
      <c r="R16" s="94" t="s">
        <v>62</v>
      </c>
      <c r="S16" s="97" t="s">
        <v>105</v>
      </c>
      <c r="T16" s="100" t="s">
        <v>106</v>
      </c>
      <c r="U16" s="103" t="s">
        <v>69</v>
      </c>
      <c r="V16" s="106" t="s">
        <v>169</v>
      </c>
      <c r="W16" s="108" t="s">
        <v>170</v>
      </c>
      <c r="X16" s="194" t="s">
        <v>171</v>
      </c>
      <c r="Y16" s="41"/>
      <c r="Z16" s="196">
        <v>45412</v>
      </c>
      <c r="AA16" s="111" t="s">
        <v>172</v>
      </c>
      <c r="AB16" s="211" t="s">
        <v>173</v>
      </c>
      <c r="AC16" s="186" t="s">
        <v>174</v>
      </c>
      <c r="AD16" s="186"/>
      <c r="AE16" s="1"/>
      <c r="AF16" s="203" t="s">
        <v>175</v>
      </c>
      <c r="AG16" s="206" t="s">
        <v>187</v>
      </c>
      <c r="AH16" s="1"/>
      <c r="AI16" s="1"/>
      <c r="AJ16" s="1"/>
    </row>
    <row r="17" spans="1:36" ht="100.5" customHeight="1" x14ac:dyDescent="0.25">
      <c r="A17" s="127"/>
      <c r="B17" s="109"/>
      <c r="C17" s="130"/>
      <c r="D17" s="130"/>
      <c r="E17" s="133"/>
      <c r="F17" s="135"/>
      <c r="G17" s="98"/>
      <c r="H17" s="101"/>
      <c r="I17" s="111"/>
      <c r="J17" s="8" t="s">
        <v>78</v>
      </c>
      <c r="K17" s="9" t="s">
        <v>79</v>
      </c>
      <c r="L17" s="10">
        <v>15</v>
      </c>
      <c r="M17" s="114"/>
      <c r="N17" s="116"/>
      <c r="O17" s="118"/>
      <c r="P17" s="120"/>
      <c r="Q17" s="122"/>
      <c r="R17" s="95"/>
      <c r="S17" s="98"/>
      <c r="T17" s="101"/>
      <c r="U17" s="104"/>
      <c r="V17" s="107"/>
      <c r="W17" s="109"/>
      <c r="X17" s="195"/>
      <c r="Y17" s="41"/>
      <c r="Z17" s="197"/>
      <c r="AA17" s="111"/>
      <c r="AB17" s="109"/>
      <c r="AC17" s="186"/>
      <c r="AD17" s="186"/>
      <c r="AE17" s="1"/>
      <c r="AF17" s="204"/>
      <c r="AG17" s="207"/>
      <c r="AH17" s="1"/>
      <c r="AI17" s="1"/>
      <c r="AJ17" s="1"/>
    </row>
    <row r="18" spans="1:36" ht="100.5" customHeight="1" x14ac:dyDescent="0.25">
      <c r="A18" s="127"/>
      <c r="B18" s="109"/>
      <c r="C18" s="130"/>
      <c r="D18" s="130"/>
      <c r="E18" s="133"/>
      <c r="F18" s="135"/>
      <c r="G18" s="98"/>
      <c r="H18" s="101"/>
      <c r="I18" s="111"/>
      <c r="J18" s="11" t="s">
        <v>80</v>
      </c>
      <c r="K18" s="9" t="s">
        <v>81</v>
      </c>
      <c r="L18" s="10">
        <v>15</v>
      </c>
      <c r="M18" s="114"/>
      <c r="N18" s="116"/>
      <c r="O18" s="118"/>
      <c r="P18" s="120"/>
      <c r="Q18" s="12" t="s">
        <v>82</v>
      </c>
      <c r="R18" s="95"/>
      <c r="S18" s="98"/>
      <c r="T18" s="101"/>
      <c r="U18" s="104"/>
      <c r="V18" s="107"/>
      <c r="W18" s="109"/>
      <c r="X18" s="195"/>
      <c r="Y18" s="41"/>
      <c r="Z18" s="197"/>
      <c r="AA18" s="111"/>
      <c r="AB18" s="109"/>
      <c r="AC18" s="186"/>
      <c r="AD18" s="186"/>
      <c r="AE18" s="1"/>
      <c r="AF18" s="204"/>
      <c r="AG18" s="207"/>
      <c r="AH18" s="1"/>
      <c r="AI18" s="1"/>
      <c r="AJ18" s="1"/>
    </row>
    <row r="19" spans="1:36" ht="100.5" customHeight="1" x14ac:dyDescent="0.25">
      <c r="A19" s="127"/>
      <c r="B19" s="109"/>
      <c r="C19" s="130"/>
      <c r="D19" s="130"/>
      <c r="E19" s="133"/>
      <c r="F19" s="135"/>
      <c r="G19" s="98"/>
      <c r="H19" s="101"/>
      <c r="I19" s="111"/>
      <c r="J19" s="8" t="s">
        <v>83</v>
      </c>
      <c r="K19" s="9" t="s">
        <v>84</v>
      </c>
      <c r="L19" s="10">
        <v>15</v>
      </c>
      <c r="M19" s="69" t="s">
        <v>160</v>
      </c>
      <c r="N19" s="116"/>
      <c r="O19" s="72" t="s">
        <v>160</v>
      </c>
      <c r="P19" s="120"/>
      <c r="Q19" s="74">
        <v>2</v>
      </c>
      <c r="R19" s="95"/>
      <c r="S19" s="98"/>
      <c r="T19" s="101"/>
      <c r="U19" s="104"/>
      <c r="V19" s="77" t="s">
        <v>85</v>
      </c>
      <c r="W19" s="109"/>
      <c r="X19" s="77" t="s">
        <v>86</v>
      </c>
      <c r="Y19" s="42"/>
      <c r="Z19" s="197"/>
      <c r="AA19" s="111"/>
      <c r="AB19" s="109"/>
      <c r="AC19" s="186"/>
      <c r="AD19" s="186"/>
      <c r="AE19" s="1"/>
      <c r="AF19" s="204"/>
      <c r="AG19" s="207"/>
      <c r="AH19" s="1"/>
      <c r="AI19" s="1"/>
      <c r="AJ19" s="1"/>
    </row>
    <row r="20" spans="1:36" ht="100.5" customHeight="1" x14ac:dyDescent="0.25">
      <c r="A20" s="127"/>
      <c r="B20" s="109"/>
      <c r="C20" s="130"/>
      <c r="D20" s="130"/>
      <c r="E20" s="133"/>
      <c r="F20" s="135"/>
      <c r="G20" s="98"/>
      <c r="H20" s="101"/>
      <c r="I20" s="111"/>
      <c r="J20" s="8" t="s">
        <v>87</v>
      </c>
      <c r="K20" s="9" t="s">
        <v>88</v>
      </c>
      <c r="L20" s="10">
        <v>15</v>
      </c>
      <c r="M20" s="70"/>
      <c r="N20" s="116"/>
      <c r="O20" s="72"/>
      <c r="P20" s="120"/>
      <c r="Q20" s="75"/>
      <c r="R20" s="95"/>
      <c r="S20" s="98"/>
      <c r="T20" s="101"/>
      <c r="U20" s="104"/>
      <c r="V20" s="78"/>
      <c r="W20" s="109"/>
      <c r="X20" s="78"/>
      <c r="Y20" s="42"/>
      <c r="Z20" s="197"/>
      <c r="AA20" s="111"/>
      <c r="AB20" s="109"/>
      <c r="AC20" s="186"/>
      <c r="AD20" s="186"/>
      <c r="AE20" s="1"/>
      <c r="AF20" s="204"/>
      <c r="AG20" s="207"/>
      <c r="AH20" s="1"/>
      <c r="AI20" s="1"/>
      <c r="AJ20" s="1"/>
    </row>
    <row r="21" spans="1:36" ht="100.5" customHeight="1" x14ac:dyDescent="0.25">
      <c r="A21" s="127"/>
      <c r="B21" s="109"/>
      <c r="C21" s="130"/>
      <c r="D21" s="130"/>
      <c r="E21" s="133"/>
      <c r="F21" s="135"/>
      <c r="G21" s="98"/>
      <c r="H21" s="101"/>
      <c r="I21" s="111"/>
      <c r="J21" s="8" t="s">
        <v>89</v>
      </c>
      <c r="K21" s="9" t="s">
        <v>90</v>
      </c>
      <c r="L21" s="10">
        <v>15</v>
      </c>
      <c r="M21" s="70"/>
      <c r="N21" s="116"/>
      <c r="O21" s="72"/>
      <c r="P21" s="120"/>
      <c r="Q21" s="75"/>
      <c r="R21" s="95"/>
      <c r="S21" s="98"/>
      <c r="T21" s="101"/>
      <c r="U21" s="104"/>
      <c r="V21" s="209" t="s">
        <v>143</v>
      </c>
      <c r="W21" s="109"/>
      <c r="X21" s="81" t="s">
        <v>176</v>
      </c>
      <c r="Y21" s="41"/>
      <c r="Z21" s="197"/>
      <c r="AA21" s="111"/>
      <c r="AB21" s="109"/>
      <c r="AC21" s="186"/>
      <c r="AD21" s="186"/>
      <c r="AE21" s="1"/>
      <c r="AF21" s="204"/>
      <c r="AG21" s="207"/>
      <c r="AH21" s="1"/>
      <c r="AI21" s="1"/>
      <c r="AJ21" s="1"/>
    </row>
    <row r="22" spans="1:36" ht="100.5" customHeight="1" thickBot="1" x14ac:dyDescent="0.3">
      <c r="A22" s="128"/>
      <c r="B22" s="110"/>
      <c r="C22" s="131"/>
      <c r="D22" s="131"/>
      <c r="E22" s="134"/>
      <c r="F22" s="136"/>
      <c r="G22" s="99"/>
      <c r="H22" s="102"/>
      <c r="I22" s="112"/>
      <c r="J22" s="36" t="s">
        <v>92</v>
      </c>
      <c r="K22" s="37" t="s">
        <v>93</v>
      </c>
      <c r="L22" s="38">
        <v>10</v>
      </c>
      <c r="M22" s="71"/>
      <c r="N22" s="117"/>
      <c r="O22" s="73"/>
      <c r="P22" s="121"/>
      <c r="Q22" s="76"/>
      <c r="R22" s="96"/>
      <c r="S22" s="99"/>
      <c r="T22" s="102"/>
      <c r="U22" s="105"/>
      <c r="V22" s="210"/>
      <c r="W22" s="110"/>
      <c r="X22" s="82"/>
      <c r="Y22" s="41"/>
      <c r="Z22" s="198"/>
      <c r="AA22" s="112"/>
      <c r="AB22" s="110"/>
      <c r="AC22" s="187"/>
      <c r="AD22" s="187"/>
      <c r="AE22" s="1"/>
      <c r="AF22" s="205"/>
      <c r="AG22" s="208"/>
      <c r="AH22" s="1"/>
      <c r="AI22" s="1"/>
      <c r="AJ22" s="1"/>
    </row>
    <row r="23" spans="1:36" ht="100.5" customHeight="1" x14ac:dyDescent="0.25">
      <c r="A23" s="127">
        <v>2</v>
      </c>
      <c r="B23" s="108" t="s">
        <v>177</v>
      </c>
      <c r="C23" s="129" t="s">
        <v>178</v>
      </c>
      <c r="D23" s="129" t="s">
        <v>179</v>
      </c>
      <c r="E23" s="132" t="s">
        <v>62</v>
      </c>
      <c r="F23" s="135" t="s">
        <v>104</v>
      </c>
      <c r="G23" s="97" t="s">
        <v>105</v>
      </c>
      <c r="H23" s="100" t="s">
        <v>106</v>
      </c>
      <c r="I23" s="111" t="s">
        <v>180</v>
      </c>
      <c r="J23" s="5" t="s">
        <v>65</v>
      </c>
      <c r="K23" s="6" t="s">
        <v>66</v>
      </c>
      <c r="L23" s="7">
        <v>15</v>
      </c>
      <c r="M23" s="113">
        <v>100</v>
      </c>
      <c r="N23" s="115" t="s">
        <v>67</v>
      </c>
      <c r="O23" s="118">
        <v>100</v>
      </c>
      <c r="P23" s="119" t="s">
        <v>143</v>
      </c>
      <c r="Q23" s="122" t="s">
        <v>68</v>
      </c>
      <c r="R23" s="94" t="s">
        <v>62</v>
      </c>
      <c r="S23" s="97" t="s">
        <v>105</v>
      </c>
      <c r="T23" s="100" t="s">
        <v>106</v>
      </c>
      <c r="U23" s="103" t="s">
        <v>69</v>
      </c>
      <c r="V23" s="106" t="s">
        <v>181</v>
      </c>
      <c r="W23" s="108" t="s">
        <v>182</v>
      </c>
      <c r="X23" s="194" t="s">
        <v>183</v>
      </c>
      <c r="Y23" s="41"/>
      <c r="Z23" s="196">
        <v>45412</v>
      </c>
      <c r="AA23" s="199" t="s">
        <v>184</v>
      </c>
      <c r="AB23" s="202" t="s">
        <v>185</v>
      </c>
      <c r="AC23" s="186" t="s">
        <v>174</v>
      </c>
      <c r="AD23" s="188"/>
      <c r="AE23" s="1"/>
      <c r="AF23" s="190" t="s">
        <v>186</v>
      </c>
      <c r="AG23" s="193" t="s">
        <v>188</v>
      </c>
      <c r="AH23" s="1"/>
      <c r="AI23" s="1"/>
      <c r="AJ23" s="1"/>
    </row>
    <row r="24" spans="1:36" ht="100.5" customHeight="1" x14ac:dyDescent="0.25">
      <c r="A24" s="127"/>
      <c r="B24" s="109"/>
      <c r="C24" s="130"/>
      <c r="D24" s="130"/>
      <c r="E24" s="133"/>
      <c r="F24" s="135"/>
      <c r="G24" s="98"/>
      <c r="H24" s="101"/>
      <c r="I24" s="111"/>
      <c r="J24" s="8" t="s">
        <v>78</v>
      </c>
      <c r="K24" s="9" t="s">
        <v>79</v>
      </c>
      <c r="L24" s="10">
        <v>15</v>
      </c>
      <c r="M24" s="114"/>
      <c r="N24" s="116"/>
      <c r="O24" s="118"/>
      <c r="P24" s="120"/>
      <c r="Q24" s="122"/>
      <c r="R24" s="95"/>
      <c r="S24" s="98"/>
      <c r="T24" s="101"/>
      <c r="U24" s="104"/>
      <c r="V24" s="107"/>
      <c r="W24" s="109"/>
      <c r="X24" s="195"/>
      <c r="Y24" s="41"/>
      <c r="Z24" s="197"/>
      <c r="AA24" s="200"/>
      <c r="AB24" s="186"/>
      <c r="AC24" s="186"/>
      <c r="AD24" s="188"/>
      <c r="AE24" s="1"/>
      <c r="AF24" s="191"/>
      <c r="AG24" s="191"/>
      <c r="AH24" s="1"/>
      <c r="AI24" s="1"/>
      <c r="AJ24" s="1"/>
    </row>
    <row r="25" spans="1:36" ht="100.5" customHeight="1" x14ac:dyDescent="0.25">
      <c r="A25" s="127"/>
      <c r="B25" s="109"/>
      <c r="C25" s="130"/>
      <c r="D25" s="130"/>
      <c r="E25" s="133"/>
      <c r="F25" s="135"/>
      <c r="G25" s="98"/>
      <c r="H25" s="101"/>
      <c r="I25" s="111"/>
      <c r="J25" s="11" t="s">
        <v>80</v>
      </c>
      <c r="K25" s="9" t="s">
        <v>81</v>
      </c>
      <c r="L25" s="10">
        <v>15</v>
      </c>
      <c r="M25" s="114"/>
      <c r="N25" s="116"/>
      <c r="O25" s="118"/>
      <c r="P25" s="120"/>
      <c r="Q25" s="12" t="s">
        <v>82</v>
      </c>
      <c r="R25" s="95"/>
      <c r="S25" s="98"/>
      <c r="T25" s="101"/>
      <c r="U25" s="104"/>
      <c r="V25" s="107"/>
      <c r="W25" s="109"/>
      <c r="X25" s="195"/>
      <c r="Y25" s="41"/>
      <c r="Z25" s="197"/>
      <c r="AA25" s="200"/>
      <c r="AB25" s="186"/>
      <c r="AC25" s="186"/>
      <c r="AD25" s="188"/>
      <c r="AE25" s="1"/>
      <c r="AF25" s="191"/>
      <c r="AG25" s="191"/>
      <c r="AH25" s="1"/>
      <c r="AI25" s="1"/>
      <c r="AJ25" s="1"/>
    </row>
    <row r="26" spans="1:36" ht="100.5" customHeight="1" x14ac:dyDescent="0.25">
      <c r="A26" s="127"/>
      <c r="B26" s="109"/>
      <c r="C26" s="130"/>
      <c r="D26" s="130"/>
      <c r="E26" s="133"/>
      <c r="F26" s="135"/>
      <c r="G26" s="98"/>
      <c r="H26" s="101"/>
      <c r="I26" s="111"/>
      <c r="J26" s="8" t="s">
        <v>83</v>
      </c>
      <c r="K26" s="9" t="s">
        <v>84</v>
      </c>
      <c r="L26" s="10">
        <v>15</v>
      </c>
      <c r="M26" s="69" t="s">
        <v>160</v>
      </c>
      <c r="N26" s="116"/>
      <c r="O26" s="72" t="s">
        <v>160</v>
      </c>
      <c r="P26" s="120"/>
      <c r="Q26" s="74">
        <v>2</v>
      </c>
      <c r="R26" s="95"/>
      <c r="S26" s="98"/>
      <c r="T26" s="101"/>
      <c r="U26" s="104"/>
      <c r="V26" s="77" t="s">
        <v>85</v>
      </c>
      <c r="W26" s="109"/>
      <c r="X26" s="77" t="s">
        <v>86</v>
      </c>
      <c r="Y26" s="42"/>
      <c r="Z26" s="197"/>
      <c r="AA26" s="200"/>
      <c r="AB26" s="186"/>
      <c r="AC26" s="186"/>
      <c r="AD26" s="188"/>
      <c r="AE26" s="1"/>
      <c r="AF26" s="191"/>
      <c r="AG26" s="191"/>
      <c r="AH26" s="1"/>
      <c r="AI26" s="1"/>
      <c r="AJ26" s="1"/>
    </row>
    <row r="27" spans="1:36" ht="100.5" customHeight="1" x14ac:dyDescent="0.25">
      <c r="A27" s="127"/>
      <c r="B27" s="109"/>
      <c r="C27" s="130"/>
      <c r="D27" s="130"/>
      <c r="E27" s="133"/>
      <c r="F27" s="135"/>
      <c r="G27" s="98"/>
      <c r="H27" s="101"/>
      <c r="I27" s="111"/>
      <c r="J27" s="8" t="s">
        <v>87</v>
      </c>
      <c r="K27" s="9" t="s">
        <v>88</v>
      </c>
      <c r="L27" s="10">
        <v>15</v>
      </c>
      <c r="M27" s="70"/>
      <c r="N27" s="116"/>
      <c r="O27" s="72"/>
      <c r="P27" s="120"/>
      <c r="Q27" s="75"/>
      <c r="R27" s="95"/>
      <c r="S27" s="98"/>
      <c r="T27" s="101"/>
      <c r="U27" s="104"/>
      <c r="V27" s="78"/>
      <c r="W27" s="109"/>
      <c r="X27" s="78"/>
      <c r="Y27" s="42"/>
      <c r="Z27" s="197"/>
      <c r="AA27" s="200"/>
      <c r="AB27" s="186"/>
      <c r="AC27" s="186"/>
      <c r="AD27" s="188"/>
      <c r="AE27" s="1"/>
      <c r="AF27" s="191"/>
      <c r="AG27" s="191"/>
      <c r="AH27" s="1"/>
      <c r="AI27" s="1"/>
      <c r="AJ27" s="1"/>
    </row>
    <row r="28" spans="1:36" ht="100.5" customHeight="1" x14ac:dyDescent="0.25">
      <c r="A28" s="127"/>
      <c r="B28" s="109"/>
      <c r="C28" s="130"/>
      <c r="D28" s="130"/>
      <c r="E28" s="133"/>
      <c r="F28" s="135"/>
      <c r="G28" s="98"/>
      <c r="H28" s="101"/>
      <c r="I28" s="111"/>
      <c r="J28" s="8" t="s">
        <v>89</v>
      </c>
      <c r="K28" s="9" t="s">
        <v>90</v>
      </c>
      <c r="L28" s="10">
        <v>15</v>
      </c>
      <c r="M28" s="70"/>
      <c r="N28" s="116"/>
      <c r="O28" s="72"/>
      <c r="P28" s="120"/>
      <c r="Q28" s="75"/>
      <c r="R28" s="95"/>
      <c r="S28" s="98"/>
      <c r="T28" s="101"/>
      <c r="U28" s="104"/>
      <c r="V28" s="79"/>
      <c r="W28" s="109"/>
      <c r="X28" s="81" t="s">
        <v>176</v>
      </c>
      <c r="Y28" s="41"/>
      <c r="Z28" s="197"/>
      <c r="AA28" s="200"/>
      <c r="AB28" s="186"/>
      <c r="AC28" s="186"/>
      <c r="AD28" s="188"/>
      <c r="AE28" s="1"/>
      <c r="AF28" s="191"/>
      <c r="AG28" s="191"/>
      <c r="AH28" s="1"/>
      <c r="AI28" s="1"/>
      <c r="AJ28" s="1"/>
    </row>
    <row r="29" spans="1:36" ht="170.25" customHeight="1" thickBot="1" x14ac:dyDescent="0.3">
      <c r="A29" s="128"/>
      <c r="B29" s="110"/>
      <c r="C29" s="131"/>
      <c r="D29" s="131"/>
      <c r="E29" s="134"/>
      <c r="F29" s="136"/>
      <c r="G29" s="99"/>
      <c r="H29" s="102"/>
      <c r="I29" s="112"/>
      <c r="J29" s="36" t="s">
        <v>92</v>
      </c>
      <c r="K29" s="37" t="s">
        <v>93</v>
      </c>
      <c r="L29" s="38">
        <v>10</v>
      </c>
      <c r="M29" s="71"/>
      <c r="N29" s="117"/>
      <c r="O29" s="73"/>
      <c r="P29" s="121"/>
      <c r="Q29" s="76"/>
      <c r="R29" s="96"/>
      <c r="S29" s="99"/>
      <c r="T29" s="102"/>
      <c r="U29" s="105"/>
      <c r="V29" s="80"/>
      <c r="W29" s="110"/>
      <c r="X29" s="82"/>
      <c r="Y29" s="41"/>
      <c r="Z29" s="198"/>
      <c r="AA29" s="201"/>
      <c r="AB29" s="187"/>
      <c r="AC29" s="187"/>
      <c r="AD29" s="189"/>
      <c r="AE29" s="1"/>
      <c r="AF29" s="192"/>
      <c r="AG29" s="192"/>
      <c r="AH29" s="1"/>
      <c r="AI29" s="1"/>
      <c r="AJ29" s="1"/>
    </row>
  </sheetData>
  <dataConsolidate/>
  <mergeCells count="107">
    <mergeCell ref="B6:H6"/>
    <mergeCell ref="M6:N6"/>
    <mergeCell ref="B8:I8"/>
    <mergeCell ref="B9:I9"/>
    <mergeCell ref="A12:D12"/>
    <mergeCell ref="E12:X12"/>
    <mergeCell ref="A1:A4"/>
    <mergeCell ref="B1:AC2"/>
    <mergeCell ref="AD1:AF1"/>
    <mergeCell ref="AD2:AF2"/>
    <mergeCell ref="B3:AC4"/>
    <mergeCell ref="AD3:AF3"/>
    <mergeCell ref="AD4:AF4"/>
    <mergeCell ref="K14:K15"/>
    <mergeCell ref="L14:L15"/>
    <mergeCell ref="M14:M15"/>
    <mergeCell ref="N14:N15"/>
    <mergeCell ref="Z12:AD14"/>
    <mergeCell ref="AF12:AG14"/>
    <mergeCell ref="A13:A15"/>
    <mergeCell ref="B13:B15"/>
    <mergeCell ref="C13:C15"/>
    <mergeCell ref="D13:D15"/>
    <mergeCell ref="E13:H13"/>
    <mergeCell ref="I13:Q13"/>
    <mergeCell ref="T13:X13"/>
    <mergeCell ref="E14:H14"/>
    <mergeCell ref="I16:I22"/>
    <mergeCell ref="M16:M18"/>
    <mergeCell ref="N16:N22"/>
    <mergeCell ref="O16:O18"/>
    <mergeCell ref="P16:P22"/>
    <mergeCell ref="Q16:Q17"/>
    <mergeCell ref="V14:V15"/>
    <mergeCell ref="W14:X14"/>
    <mergeCell ref="A16:A22"/>
    <mergeCell ref="B16:B22"/>
    <mergeCell ref="C16:C22"/>
    <mergeCell ref="D16:D22"/>
    <mergeCell ref="E16:E22"/>
    <mergeCell ref="F16:F22"/>
    <mergeCell ref="G16:G22"/>
    <mergeCell ref="H16:H22"/>
    <mergeCell ref="O14:O15"/>
    <mergeCell ref="P14:P15"/>
    <mergeCell ref="Q14:Q15"/>
    <mergeCell ref="R14:R15"/>
    <mergeCell ref="T14:T15"/>
    <mergeCell ref="U14:U15"/>
    <mergeCell ref="I14:I15"/>
    <mergeCell ref="J14:J15"/>
    <mergeCell ref="AF16:AF22"/>
    <mergeCell ref="AG16:AG22"/>
    <mergeCell ref="M19:M22"/>
    <mergeCell ref="O19:O22"/>
    <mergeCell ref="Q19:Q22"/>
    <mergeCell ref="V19:V20"/>
    <mergeCell ref="X19:X20"/>
    <mergeCell ref="V21:V22"/>
    <mergeCell ref="X21:X22"/>
    <mergeCell ref="X16:X18"/>
    <mergeCell ref="Z16:Z22"/>
    <mergeCell ref="AA16:AA22"/>
    <mergeCell ref="AB16:AB22"/>
    <mergeCell ref="AC16:AC22"/>
    <mergeCell ref="AD16:AD22"/>
    <mergeCell ref="R16:R22"/>
    <mergeCell ref="S16:S22"/>
    <mergeCell ref="T16:T22"/>
    <mergeCell ref="U16:U22"/>
    <mergeCell ref="V16:V18"/>
    <mergeCell ref="W16:W22"/>
    <mergeCell ref="G23:G29"/>
    <mergeCell ref="H23:H29"/>
    <mergeCell ref="I23:I29"/>
    <mergeCell ref="M23:M25"/>
    <mergeCell ref="N23:N29"/>
    <mergeCell ref="O23:O25"/>
    <mergeCell ref="A23:A29"/>
    <mergeCell ref="B23:B29"/>
    <mergeCell ref="C23:C29"/>
    <mergeCell ref="D23:D29"/>
    <mergeCell ref="E23:E29"/>
    <mergeCell ref="F23:F29"/>
    <mergeCell ref="AC23:AC29"/>
    <mergeCell ref="AD23:AD29"/>
    <mergeCell ref="AF23:AF29"/>
    <mergeCell ref="AG23:AG29"/>
    <mergeCell ref="M26:M29"/>
    <mergeCell ref="O26:O29"/>
    <mergeCell ref="Q26:Q29"/>
    <mergeCell ref="V26:V27"/>
    <mergeCell ref="X26:X27"/>
    <mergeCell ref="V28:V29"/>
    <mergeCell ref="V23:V25"/>
    <mergeCell ref="W23:W29"/>
    <mergeCell ref="X23:X25"/>
    <mergeCell ref="Z23:Z29"/>
    <mergeCell ref="AA23:AA29"/>
    <mergeCell ref="AB23:AB29"/>
    <mergeCell ref="X28:X29"/>
    <mergeCell ref="P23:P29"/>
    <mergeCell ref="Q23:Q24"/>
    <mergeCell ref="R23:R29"/>
    <mergeCell ref="S23:S29"/>
    <mergeCell ref="T23:T29"/>
    <mergeCell ref="U23:U29"/>
  </mergeCells>
  <conditionalFormatting sqref="H16:H22">
    <cfRule type="containsText" dxfId="17" priority="10" operator="containsText" text="EXTREMO">
      <formula>NOT(ISERROR(SEARCH("EXTREMO",H16)))</formula>
    </cfRule>
    <cfRule type="containsText" dxfId="16" priority="11" operator="containsText" text="ALTO">
      <formula>NOT(ISERROR(SEARCH("ALTO",H16)))</formula>
    </cfRule>
    <cfRule type="containsText" dxfId="15" priority="12" operator="containsText" text="MODERADO">
      <formula>NOT(ISERROR(SEARCH("MODERADO",H16)))</formula>
    </cfRule>
  </conditionalFormatting>
  <conditionalFormatting sqref="T16:T22">
    <cfRule type="containsText" dxfId="14" priority="7" operator="containsText" text="EXTREMO">
      <formula>NOT(ISERROR(SEARCH("EXTREMO",T16)))</formula>
    </cfRule>
    <cfRule type="containsText" dxfId="13" priority="8" operator="containsText" text="ALTO">
      <formula>NOT(ISERROR(SEARCH("ALTO",T16)))</formula>
    </cfRule>
    <cfRule type="containsText" dxfId="12" priority="9" operator="containsText" text="MODERADO">
      <formula>NOT(ISERROR(SEARCH("MODERADO",T16)))</formula>
    </cfRule>
  </conditionalFormatting>
  <conditionalFormatting sqref="H23:H29">
    <cfRule type="containsText" dxfId="11" priority="4" operator="containsText" text="EXTREMO">
      <formula>NOT(ISERROR(SEARCH("EXTREMO",H23)))</formula>
    </cfRule>
    <cfRule type="containsText" dxfId="10" priority="5" operator="containsText" text="ALTO">
      <formula>NOT(ISERROR(SEARCH("ALTO",H23)))</formula>
    </cfRule>
    <cfRule type="containsText" dxfId="9" priority="6" operator="containsText" text="MODERADO">
      <formula>NOT(ISERROR(SEARCH("MODERADO",H23)))</formula>
    </cfRule>
  </conditionalFormatting>
  <conditionalFormatting sqref="T23:T29">
    <cfRule type="containsText" dxfId="8" priority="1" operator="containsText" text="EXTREMO">
      <formula>NOT(ISERROR(SEARCH("EXTREMO",T23)))</formula>
    </cfRule>
    <cfRule type="containsText" dxfId="7" priority="2" operator="containsText" text="ALTO">
      <formula>NOT(ISERROR(SEARCH("ALTO",T23)))</formula>
    </cfRule>
    <cfRule type="containsText" dxfId="6" priority="3" operator="containsText" text="MODERADO">
      <formula>NOT(ISERROR(SEARCH("MODERADO",T23)))</formula>
    </cfRule>
  </conditionalFormatting>
  <dataValidations count="1">
    <dataValidation type="list" allowBlank="1" showInputMessage="1" showErrorMessage="1" sqref="Q16:Q17">
      <formula1>$AE$19:$AE$21</formula1>
    </dataValidation>
  </dataValidations>
  <pageMargins left="0.70866141732283472" right="0.70866141732283472" top="0.74803149606299213" bottom="0.74803149606299213" header="0.31496062992125984" footer="0.31496062992125984"/>
  <pageSetup scale="14" fitToWidth="2" fitToHeight="2" orientation="landscape" r:id="rId1"/>
  <drawing r:id="rId2"/>
  <extLst>
    <ext xmlns:x14="http://schemas.microsoft.com/office/spreadsheetml/2009/9/main" uri="{CCE6A557-97BC-4b89-ADB6-D9C93CAAB3DF}">
      <x14:dataValidations xmlns:xm="http://schemas.microsoft.com/office/excel/2006/main" count="12">
        <x14:dataValidation type="list" allowBlank="1" showInputMessage="1" showErrorMessage="1">
          <x14:formula1>
            <xm:f>'D:\TRABAJOS\IDIPRON\Seguimiento 1 corrupcion\[Mapa de Riesgos de Corrupcion 2024 Evaluacion a la Gestión.xlsx]Datos'!#REF!</xm:f>
          </x14:formula1>
          <xm:sqref>N16:N22</xm:sqref>
        </x14:dataValidation>
        <x14:dataValidation type="list" allowBlank="1" showInputMessage="1" showErrorMessage="1">
          <x14:formula1>
            <xm:f>'D:\TRABAJOS\IDIPRON\Seguimiento 1 corrupcion\[Mapa de Riesgos de Corrupcion 2024 Evaluacion a la Gestión.xlsx]Datos'!#REF!</xm:f>
          </x14:formula1>
          <xm:sqref>V21:V22</xm:sqref>
        </x14:dataValidation>
        <x14:dataValidation type="list" allowBlank="1" showInputMessage="1" showErrorMessage="1">
          <x14:formula1>
            <xm:f>'D:\TRABAJOS\IDIPRON\Seguimiento 1 corrupcion\[Mapa de Riesgos de Corrupcion 2024 Evaluacion a la Gestión.xlsx]Datos'!#REF!</xm:f>
          </x14:formula1>
          <xm:sqref>K18</xm:sqref>
        </x14:dataValidation>
        <x14:dataValidation type="list" allowBlank="1" showInputMessage="1" showErrorMessage="1">
          <x14:formula1>
            <xm:f>'D:\TRABAJOS\IDIPRON\Seguimiento 1 corrupcion\[Mapa de Riesgos de Corrupcion 2024 Evaluacion a la Gestión.xlsx]Datos'!#REF!</xm:f>
          </x14:formula1>
          <xm:sqref>E16</xm:sqref>
        </x14:dataValidation>
        <x14:dataValidation type="list" allowBlank="1" showInputMessage="1" showErrorMessage="1">
          <x14:formula1>
            <xm:f>'D:\TRABAJOS\IDIPRON\Seguimiento 1 corrupcion\[Mapa de Riesgos de Corrupcion 2024 Evaluacion a la Gestión.xlsx]Datos'!#REF!</xm:f>
          </x14:formula1>
          <xm:sqref>F16:F22</xm:sqref>
        </x14:dataValidation>
        <x14:dataValidation type="list" allowBlank="1" showInputMessage="1" showErrorMessage="1">
          <x14:formula1>
            <xm:f>'D:\TRABAJOS\IDIPRON\Seguimiento 1 corrupcion\[Mapa de Riesgos de Corrupcion 2024 Evaluacion a la Gestión.xlsx]Datos'!#REF!</xm:f>
          </x14:formula1>
          <xm:sqref>K22</xm:sqref>
        </x14:dataValidation>
        <x14:dataValidation type="list" allowBlank="1" showInputMessage="1" showErrorMessage="1">
          <x14:formula1>
            <xm:f>'D:\TRABAJOS\IDIPRON\Seguimiento 1 corrupcion\[Mapa de Riesgos de Corrupcion 2024 Evaluacion a la Gestión.xlsx]Datos'!#REF!</xm:f>
          </x14:formula1>
          <xm:sqref>K16</xm:sqref>
        </x14:dataValidation>
        <x14:dataValidation type="list" allowBlank="1" showInputMessage="1" showErrorMessage="1">
          <x14:formula1>
            <xm:f>'D:\TRABAJOS\IDIPRON\Seguimiento 1 corrupcion\[Mapa de Riesgos de Corrupcion 2024 Evaluacion a la Gestión.xlsx]Datos'!#REF!</xm:f>
          </x14:formula1>
          <xm:sqref>K17</xm:sqref>
        </x14:dataValidation>
        <x14:dataValidation type="list" allowBlank="1" showInputMessage="1" showErrorMessage="1">
          <x14:formula1>
            <xm:f>'D:\TRABAJOS\IDIPRON\Seguimiento 1 corrupcion\[Mapa de Riesgos de Corrupcion 2024 Evaluacion a la Gestión.xlsx]Datos'!#REF!</xm:f>
          </x14:formula1>
          <xm:sqref>K20</xm:sqref>
        </x14:dataValidation>
        <x14:dataValidation type="list" allowBlank="1" showInputMessage="1" showErrorMessage="1">
          <x14:formula1>
            <xm:f>'D:\TRABAJOS\IDIPRON\Seguimiento 1 corrupcion\[Mapa de Riesgos de Corrupcion 2024 Evaluacion a la Gestión.xlsx]Datos'!#REF!</xm:f>
          </x14:formula1>
          <xm:sqref>K21</xm:sqref>
        </x14:dataValidation>
        <x14:dataValidation type="list" allowBlank="1" showInputMessage="1" showErrorMessage="1">
          <x14:formula1>
            <xm:f>'D:\TRABAJOS\IDIPRON\Seguimiento 1 corrupcion\[Mapa de Riesgos de Corrupcion 2024 Evaluacion a la Gestión.xlsx]Datos'!#REF!</xm:f>
          </x14:formula1>
          <xm:sqref>U16:U22</xm:sqref>
        </x14:dataValidation>
        <x14:dataValidation type="list" allowBlank="1" showInputMessage="1" showErrorMessage="1">
          <x14:formula1>
            <xm:f>'D:\TRABAJOS\IDIPRON\Seguimiento 1 corrupcion\[Mapa de Riesgos de Corrupcion 2024 Evaluacion a la Gestión.xlsx]Datos'!#REF!</xm:f>
          </x14:formula1>
          <xm:sqref>K19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30"/>
  <sheetViews>
    <sheetView showGridLines="0" topLeftCell="W8" zoomScale="50" zoomScaleNormal="50" zoomScaleSheetLayoutView="50" workbookViewId="0">
      <selection activeCell="AI11" sqref="AI11"/>
    </sheetView>
  </sheetViews>
  <sheetFormatPr baseColWidth="10" defaultColWidth="11.42578125" defaultRowHeight="15" x14ac:dyDescent="0.25"/>
  <cols>
    <col min="1" max="1" width="36.85546875" customWidth="1"/>
    <col min="2" max="4" width="32.5703125" customWidth="1"/>
    <col min="5" max="6" width="20.85546875" customWidth="1"/>
    <col min="7" max="7" width="20.85546875" hidden="1" customWidth="1"/>
    <col min="8" max="8" width="25.42578125" customWidth="1"/>
    <col min="9" max="9" width="59.140625" customWidth="1"/>
    <col min="10" max="10" width="53.7109375" customWidth="1"/>
    <col min="11" max="11" width="24.5703125" customWidth="1"/>
    <col min="12" max="12" width="0" hidden="1" customWidth="1"/>
    <col min="13" max="15" width="24.5703125" customWidth="1"/>
    <col min="16" max="16" width="19.7109375" customWidth="1"/>
    <col min="17" max="17" width="25.140625" customWidth="1"/>
    <col min="18" max="19" width="25.140625" hidden="1" customWidth="1"/>
    <col min="20" max="20" width="25.140625" customWidth="1"/>
    <col min="21" max="21" width="16.5703125" customWidth="1"/>
    <col min="22" max="22" width="33.42578125" customWidth="1"/>
    <col min="23" max="23" width="38.5703125" customWidth="1"/>
    <col min="24" max="24" width="25.42578125" customWidth="1"/>
    <col min="25" max="25" width="1.7109375" customWidth="1"/>
    <col min="26" max="28" width="33.42578125" customWidth="1"/>
    <col min="29" max="29" width="40.28515625" customWidth="1"/>
    <col min="30" max="30" width="34.85546875" customWidth="1"/>
    <col min="31" max="31" width="2.28515625" customWidth="1"/>
    <col min="32" max="32" width="42.5703125" customWidth="1"/>
    <col min="33" max="33" width="50.28515625" customWidth="1"/>
    <col min="34" max="36" width="11.42578125" customWidth="1"/>
  </cols>
  <sheetData>
    <row r="1" spans="1:36" ht="27" customHeight="1" x14ac:dyDescent="0.25">
      <c r="A1" s="177"/>
      <c r="B1" s="178" t="s">
        <v>0</v>
      </c>
      <c r="C1" s="179"/>
      <c r="D1" s="179"/>
      <c r="E1" s="179"/>
      <c r="F1" s="179"/>
      <c r="G1" s="179"/>
      <c r="H1" s="179"/>
      <c r="I1" s="179"/>
      <c r="J1" s="179"/>
      <c r="K1" s="179"/>
      <c r="L1" s="179"/>
      <c r="M1" s="179"/>
      <c r="N1" s="179"/>
      <c r="O1" s="179"/>
      <c r="P1" s="179"/>
      <c r="Q1" s="179"/>
      <c r="R1" s="179"/>
      <c r="S1" s="179"/>
      <c r="T1" s="179"/>
      <c r="U1" s="179"/>
      <c r="V1" s="179"/>
      <c r="W1" s="179"/>
      <c r="X1" s="179"/>
      <c r="Y1" s="179"/>
      <c r="Z1" s="179"/>
      <c r="AA1" s="179"/>
      <c r="AB1" s="179"/>
      <c r="AC1" s="180"/>
      <c r="AD1" s="184" t="s">
        <v>1</v>
      </c>
      <c r="AE1" s="185"/>
      <c r="AF1" s="185"/>
      <c r="AG1" s="45" t="s">
        <v>2</v>
      </c>
      <c r="AH1" s="1"/>
      <c r="AI1" s="1"/>
      <c r="AJ1" s="1"/>
    </row>
    <row r="2" spans="1:36" ht="27" customHeight="1" thickBot="1" x14ac:dyDescent="0.3">
      <c r="A2" s="177"/>
      <c r="B2" s="181"/>
      <c r="C2" s="182"/>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3"/>
      <c r="AD2" s="184" t="s">
        <v>3</v>
      </c>
      <c r="AE2" s="185"/>
      <c r="AF2" s="185"/>
      <c r="AG2" s="46" t="s">
        <v>4</v>
      </c>
      <c r="AH2" s="1"/>
      <c r="AI2" s="1"/>
      <c r="AJ2" s="1"/>
    </row>
    <row r="3" spans="1:36" ht="27" customHeight="1" x14ac:dyDescent="0.25">
      <c r="A3" s="177"/>
      <c r="B3" s="178" t="s">
        <v>5</v>
      </c>
      <c r="C3" s="179"/>
      <c r="D3" s="179"/>
      <c r="E3" s="179"/>
      <c r="F3" s="179"/>
      <c r="G3" s="179"/>
      <c r="H3" s="179"/>
      <c r="I3" s="179"/>
      <c r="J3" s="179"/>
      <c r="K3" s="179"/>
      <c r="L3" s="179"/>
      <c r="M3" s="179"/>
      <c r="N3" s="179"/>
      <c r="O3" s="179"/>
      <c r="P3" s="179"/>
      <c r="Q3" s="179"/>
      <c r="R3" s="179"/>
      <c r="S3" s="179"/>
      <c r="T3" s="179"/>
      <c r="U3" s="179"/>
      <c r="V3" s="179"/>
      <c r="W3" s="179"/>
      <c r="X3" s="179"/>
      <c r="Y3" s="179"/>
      <c r="Z3" s="179"/>
      <c r="AA3" s="179"/>
      <c r="AB3" s="179"/>
      <c r="AC3" s="180"/>
      <c r="AD3" s="184" t="s">
        <v>6</v>
      </c>
      <c r="AE3" s="185"/>
      <c r="AF3" s="185"/>
      <c r="AG3" s="45" t="s">
        <v>7</v>
      </c>
      <c r="AH3" s="1"/>
      <c r="AI3" s="1"/>
      <c r="AJ3" s="1"/>
    </row>
    <row r="4" spans="1:36" ht="27" customHeight="1" thickBot="1" x14ac:dyDescent="0.3">
      <c r="A4" s="177"/>
      <c r="B4" s="181"/>
      <c r="C4" s="182"/>
      <c r="D4" s="182"/>
      <c r="E4" s="182"/>
      <c r="F4" s="182"/>
      <c r="G4" s="182"/>
      <c r="H4" s="182"/>
      <c r="I4" s="182"/>
      <c r="J4" s="182"/>
      <c r="K4" s="182"/>
      <c r="L4" s="182"/>
      <c r="M4" s="182"/>
      <c r="N4" s="182"/>
      <c r="O4" s="182"/>
      <c r="P4" s="182"/>
      <c r="Q4" s="182"/>
      <c r="R4" s="182"/>
      <c r="S4" s="182"/>
      <c r="T4" s="182"/>
      <c r="U4" s="182"/>
      <c r="V4" s="182"/>
      <c r="W4" s="182"/>
      <c r="X4" s="182"/>
      <c r="Y4" s="182"/>
      <c r="Z4" s="182"/>
      <c r="AA4" s="182"/>
      <c r="AB4" s="182"/>
      <c r="AC4" s="183"/>
      <c r="AD4" s="184" t="s">
        <v>8</v>
      </c>
      <c r="AE4" s="185"/>
      <c r="AF4" s="185"/>
      <c r="AG4" s="47">
        <v>44838</v>
      </c>
      <c r="AH4" s="1"/>
      <c r="AI4" s="1"/>
      <c r="AJ4" s="1"/>
    </row>
    <row r="5" spans="1:36" ht="27" customHeight="1" thickBot="1" x14ac:dyDescent="0.3">
      <c r="A5" s="19"/>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7"/>
      <c r="AD5" s="26"/>
      <c r="AE5" s="1"/>
      <c r="AF5" s="1"/>
      <c r="AG5" s="1"/>
      <c r="AH5" s="1"/>
      <c r="AI5" s="1"/>
      <c r="AJ5" s="1"/>
    </row>
    <row r="6" spans="1:36" ht="59.25" customHeight="1" thickBot="1" x14ac:dyDescent="0.3">
      <c r="A6" s="48" t="s">
        <v>9</v>
      </c>
      <c r="B6" s="163" t="s">
        <v>10</v>
      </c>
      <c r="C6" s="164"/>
      <c r="D6" s="164"/>
      <c r="E6" s="164"/>
      <c r="F6" s="164"/>
      <c r="G6" s="164"/>
      <c r="H6" s="165"/>
      <c r="I6" s="16"/>
      <c r="J6" s="22"/>
      <c r="K6" s="25" t="s">
        <v>11</v>
      </c>
      <c r="L6" s="24"/>
      <c r="M6" s="166">
        <v>45321</v>
      </c>
      <c r="N6" s="167"/>
      <c r="O6" s="16"/>
      <c r="P6" s="16"/>
      <c r="Q6" s="16"/>
      <c r="R6" s="16"/>
      <c r="S6" s="16"/>
      <c r="T6" s="16"/>
      <c r="U6" s="16"/>
      <c r="V6" s="16"/>
      <c r="W6" s="16"/>
      <c r="X6" s="16"/>
      <c r="Y6" s="16"/>
      <c r="Z6" s="16"/>
      <c r="AA6" s="16"/>
      <c r="AB6" s="16"/>
      <c r="AC6" s="17"/>
      <c r="AD6" s="16"/>
      <c r="AE6" s="1"/>
      <c r="AF6" s="1"/>
      <c r="AG6" s="1"/>
      <c r="AH6" s="1"/>
      <c r="AI6" s="1"/>
      <c r="AJ6" s="1"/>
    </row>
    <row r="7" spans="1:36" ht="27" customHeight="1" thickBot="1" x14ac:dyDescent="0.3">
      <c r="A7" s="23"/>
      <c r="B7" s="22"/>
      <c r="C7" s="22"/>
      <c r="D7" s="22"/>
      <c r="E7" s="22"/>
      <c r="F7" s="22"/>
      <c r="G7" s="22"/>
      <c r="H7" s="22"/>
      <c r="I7" s="22"/>
      <c r="J7" s="22"/>
      <c r="K7" s="22"/>
      <c r="L7" s="22"/>
      <c r="M7" s="22"/>
      <c r="N7" s="22"/>
      <c r="O7" s="16"/>
      <c r="P7" s="16"/>
      <c r="Q7" s="16"/>
      <c r="R7" s="16"/>
      <c r="S7" s="16"/>
      <c r="T7" s="16"/>
      <c r="U7" s="16"/>
      <c r="V7" s="16"/>
      <c r="W7" s="16"/>
      <c r="X7" s="16"/>
      <c r="Y7" s="16"/>
      <c r="Z7" s="16"/>
      <c r="AA7" s="16"/>
      <c r="AB7" s="16"/>
      <c r="AC7" s="17"/>
      <c r="AD7" s="16"/>
      <c r="AE7" s="1"/>
      <c r="AF7" s="1"/>
      <c r="AG7" s="1"/>
      <c r="AH7" s="1"/>
      <c r="AI7" s="1"/>
      <c r="AJ7" s="1"/>
    </row>
    <row r="8" spans="1:36" ht="59.25" customHeight="1" thickBot="1" x14ac:dyDescent="0.3">
      <c r="A8" s="48" t="s">
        <v>12</v>
      </c>
      <c r="B8" s="168" t="s">
        <v>13</v>
      </c>
      <c r="C8" s="169"/>
      <c r="D8" s="169"/>
      <c r="E8" s="169"/>
      <c r="F8" s="169"/>
      <c r="G8" s="169"/>
      <c r="H8" s="169"/>
      <c r="I8" s="170"/>
      <c r="J8" s="16"/>
      <c r="K8" s="20" t="s">
        <v>14</v>
      </c>
      <c r="L8" s="20"/>
      <c r="M8" s="20" t="s">
        <v>15</v>
      </c>
      <c r="N8" s="20" t="s">
        <v>16</v>
      </c>
      <c r="O8" s="20" t="s">
        <v>17</v>
      </c>
      <c r="P8" s="16"/>
      <c r="Q8" s="16"/>
      <c r="R8" s="16"/>
      <c r="S8" s="16"/>
      <c r="T8" s="16"/>
      <c r="U8" s="16"/>
      <c r="V8" s="16"/>
      <c r="W8" s="16"/>
      <c r="X8" s="16"/>
      <c r="Y8" s="16"/>
      <c r="Z8" s="16"/>
      <c r="AA8" s="16"/>
      <c r="AB8" s="16"/>
      <c r="AC8" s="17"/>
      <c r="AD8" s="16"/>
      <c r="AE8" s="1"/>
      <c r="AF8" s="1"/>
      <c r="AG8" s="1"/>
      <c r="AH8" s="1"/>
      <c r="AI8" s="1"/>
      <c r="AJ8" s="1"/>
    </row>
    <row r="9" spans="1:36" ht="59.25" customHeight="1" thickBot="1" x14ac:dyDescent="0.3">
      <c r="A9" s="48" t="s">
        <v>18</v>
      </c>
      <c r="B9" s="168" t="s">
        <v>19</v>
      </c>
      <c r="C9" s="169"/>
      <c r="D9" s="169"/>
      <c r="E9" s="169"/>
      <c r="F9" s="169"/>
      <c r="G9" s="169"/>
      <c r="H9" s="169"/>
      <c r="I9" s="170"/>
      <c r="J9" s="16"/>
      <c r="K9" s="51"/>
      <c r="L9" s="21"/>
      <c r="M9" s="51" t="s">
        <v>20</v>
      </c>
      <c r="N9" s="51"/>
      <c r="O9" s="51"/>
      <c r="P9" s="16"/>
      <c r="Q9" s="16"/>
      <c r="R9" s="16"/>
      <c r="S9" s="16"/>
      <c r="T9" s="16"/>
      <c r="U9" s="16"/>
      <c r="V9" s="16"/>
      <c r="W9" s="16"/>
      <c r="X9" s="16"/>
      <c r="Y9" s="16"/>
      <c r="Z9" s="16"/>
      <c r="AA9" s="16"/>
      <c r="AB9" s="16"/>
      <c r="AC9" s="17"/>
      <c r="AD9" s="16"/>
      <c r="AE9" s="1"/>
      <c r="AF9" s="1"/>
      <c r="AG9" s="1"/>
      <c r="AH9" s="1"/>
      <c r="AI9" s="1"/>
      <c r="AJ9" s="1"/>
    </row>
    <row r="10" spans="1:36" ht="15.75" customHeight="1" x14ac:dyDescent="0.25">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7"/>
      <c r="AD10" s="16"/>
      <c r="AE10" s="1"/>
      <c r="AF10" s="1"/>
      <c r="AG10" s="1"/>
      <c r="AH10" s="1"/>
      <c r="AI10" s="1"/>
      <c r="AJ10" s="1"/>
    </row>
    <row r="11" spans="1:36" ht="15.75" customHeight="1" thickBot="1" x14ac:dyDescent="0.3">
      <c r="A11" s="39"/>
      <c r="B11" s="16"/>
      <c r="C11" s="16"/>
      <c r="D11" s="16"/>
      <c r="E11" s="16"/>
      <c r="F11" s="16"/>
      <c r="G11" s="16"/>
      <c r="H11" s="16"/>
      <c r="I11" s="16"/>
      <c r="J11" s="16"/>
      <c r="K11" s="16"/>
      <c r="L11" s="16"/>
      <c r="M11" s="16"/>
      <c r="N11" s="16"/>
      <c r="O11" s="16"/>
      <c r="P11" s="16"/>
      <c r="Q11" s="16"/>
      <c r="R11" s="16"/>
      <c r="S11" s="16"/>
      <c r="T11" s="16"/>
      <c r="U11" s="16"/>
      <c r="V11" s="16"/>
      <c r="W11" s="16"/>
      <c r="X11" s="16"/>
      <c r="Y11" s="16"/>
      <c r="Z11" s="15"/>
      <c r="AA11" s="15"/>
      <c r="AB11" s="15"/>
      <c r="AC11" s="18"/>
      <c r="AD11" s="49"/>
      <c r="AE11" s="1"/>
      <c r="AF11" s="1"/>
      <c r="AG11" s="1"/>
      <c r="AH11" s="1"/>
      <c r="AI11" s="1"/>
      <c r="AJ11" s="1"/>
    </row>
    <row r="12" spans="1:36" x14ac:dyDescent="0.25">
      <c r="A12" s="171" t="s">
        <v>21</v>
      </c>
      <c r="B12" s="172"/>
      <c r="C12" s="172"/>
      <c r="D12" s="173"/>
      <c r="E12" s="174" t="s">
        <v>22</v>
      </c>
      <c r="F12" s="175"/>
      <c r="G12" s="175"/>
      <c r="H12" s="175"/>
      <c r="I12" s="175"/>
      <c r="J12" s="175"/>
      <c r="K12" s="175"/>
      <c r="L12" s="175"/>
      <c r="M12" s="175"/>
      <c r="N12" s="175"/>
      <c r="O12" s="175"/>
      <c r="P12" s="175"/>
      <c r="Q12" s="175"/>
      <c r="R12" s="175"/>
      <c r="S12" s="175"/>
      <c r="T12" s="175"/>
      <c r="U12" s="175"/>
      <c r="V12" s="175"/>
      <c r="W12" s="175"/>
      <c r="X12" s="176"/>
      <c r="Y12" s="33"/>
      <c r="Z12" s="144" t="s">
        <v>23</v>
      </c>
      <c r="AA12" s="145"/>
      <c r="AB12" s="145"/>
      <c r="AC12" s="145"/>
      <c r="AD12" s="146"/>
      <c r="AE12" s="1"/>
      <c r="AF12" s="144" t="s">
        <v>24</v>
      </c>
      <c r="AG12" s="146"/>
      <c r="AH12" s="1"/>
      <c r="AI12" s="1"/>
      <c r="AJ12" s="1"/>
    </row>
    <row r="13" spans="1:36" x14ac:dyDescent="0.25">
      <c r="A13" s="153" t="s">
        <v>25</v>
      </c>
      <c r="B13" s="125" t="s">
        <v>26</v>
      </c>
      <c r="C13" s="125" t="s">
        <v>27</v>
      </c>
      <c r="D13" s="126" t="s">
        <v>28</v>
      </c>
      <c r="E13" s="156" t="s">
        <v>29</v>
      </c>
      <c r="F13" s="157"/>
      <c r="G13" s="157"/>
      <c r="H13" s="157"/>
      <c r="I13" s="158" t="s">
        <v>30</v>
      </c>
      <c r="J13" s="159"/>
      <c r="K13" s="159"/>
      <c r="L13" s="159"/>
      <c r="M13" s="159"/>
      <c r="N13" s="159"/>
      <c r="O13" s="159"/>
      <c r="P13" s="159"/>
      <c r="Q13" s="159"/>
      <c r="R13" s="27"/>
      <c r="S13" s="27"/>
      <c r="T13" s="158" t="s">
        <v>31</v>
      </c>
      <c r="U13" s="159"/>
      <c r="V13" s="159"/>
      <c r="W13" s="159"/>
      <c r="X13" s="160"/>
      <c r="Y13" s="33"/>
      <c r="Z13" s="147"/>
      <c r="AA13" s="148"/>
      <c r="AB13" s="148"/>
      <c r="AC13" s="148"/>
      <c r="AD13" s="149"/>
      <c r="AE13" s="1"/>
      <c r="AF13" s="147"/>
      <c r="AG13" s="149"/>
      <c r="AH13" s="2"/>
      <c r="AI13" s="2"/>
      <c r="AJ13" s="2"/>
    </row>
    <row r="14" spans="1:36" ht="32.25" customHeight="1" thickBot="1" x14ac:dyDescent="0.3">
      <c r="A14" s="153"/>
      <c r="B14" s="125"/>
      <c r="C14" s="125"/>
      <c r="D14" s="126"/>
      <c r="E14" s="161" t="s">
        <v>32</v>
      </c>
      <c r="F14" s="162"/>
      <c r="G14" s="162"/>
      <c r="H14" s="162"/>
      <c r="I14" s="139" t="s">
        <v>33</v>
      </c>
      <c r="J14" s="140" t="s">
        <v>34</v>
      </c>
      <c r="K14" s="140" t="s">
        <v>35</v>
      </c>
      <c r="L14" s="141" t="s">
        <v>36</v>
      </c>
      <c r="M14" s="125" t="s">
        <v>37</v>
      </c>
      <c r="N14" s="143" t="s">
        <v>38</v>
      </c>
      <c r="O14" s="123" t="s">
        <v>39</v>
      </c>
      <c r="P14" s="125" t="s">
        <v>40</v>
      </c>
      <c r="Q14" s="123" t="s">
        <v>41</v>
      </c>
      <c r="R14" s="123" t="s">
        <v>42</v>
      </c>
      <c r="S14" s="30"/>
      <c r="T14" s="137" t="s">
        <v>43</v>
      </c>
      <c r="U14" s="125" t="s">
        <v>44</v>
      </c>
      <c r="V14" s="123" t="s">
        <v>45</v>
      </c>
      <c r="W14" s="125" t="s">
        <v>46</v>
      </c>
      <c r="X14" s="126"/>
      <c r="Y14" s="40"/>
      <c r="Z14" s="150"/>
      <c r="AA14" s="151"/>
      <c r="AB14" s="151"/>
      <c r="AC14" s="151"/>
      <c r="AD14" s="152"/>
      <c r="AE14" s="2"/>
      <c r="AF14" s="150"/>
      <c r="AG14" s="152"/>
      <c r="AH14" s="2"/>
      <c r="AI14" s="1"/>
      <c r="AJ14" s="2"/>
    </row>
    <row r="15" spans="1:36" ht="74.25" customHeight="1" x14ac:dyDescent="0.25">
      <c r="A15" s="154"/>
      <c r="B15" s="123"/>
      <c r="C15" s="123"/>
      <c r="D15" s="155"/>
      <c r="E15" s="34" t="s">
        <v>47</v>
      </c>
      <c r="F15" s="32" t="s">
        <v>48</v>
      </c>
      <c r="G15" s="3"/>
      <c r="H15" s="4" t="s">
        <v>49</v>
      </c>
      <c r="I15" s="137"/>
      <c r="J15" s="140"/>
      <c r="K15" s="140"/>
      <c r="L15" s="142"/>
      <c r="M15" s="125"/>
      <c r="N15" s="124"/>
      <c r="O15" s="124"/>
      <c r="P15" s="125"/>
      <c r="Q15" s="124"/>
      <c r="R15" s="124"/>
      <c r="S15" s="31"/>
      <c r="T15" s="138"/>
      <c r="U15" s="125"/>
      <c r="V15" s="124"/>
      <c r="W15" s="28" t="s">
        <v>50</v>
      </c>
      <c r="X15" s="35" t="s">
        <v>51</v>
      </c>
      <c r="Y15" s="40"/>
      <c r="Z15" s="43" t="s">
        <v>52</v>
      </c>
      <c r="AA15" s="29" t="s">
        <v>53</v>
      </c>
      <c r="AB15" s="29" t="s">
        <v>54</v>
      </c>
      <c r="AC15" s="29" t="s">
        <v>55</v>
      </c>
      <c r="AD15" s="44" t="s">
        <v>56</v>
      </c>
      <c r="AE15" s="2"/>
      <c r="AF15" s="43" t="s">
        <v>57</v>
      </c>
      <c r="AG15" s="44" t="s">
        <v>58</v>
      </c>
      <c r="AH15" s="2"/>
      <c r="AI15" s="1"/>
      <c r="AJ15" s="2"/>
    </row>
    <row r="16" spans="1:36" ht="60.75" customHeight="1" x14ac:dyDescent="0.25">
      <c r="A16" s="215">
        <v>1</v>
      </c>
      <c r="B16" s="108" t="s">
        <v>59</v>
      </c>
      <c r="C16" s="129" t="s">
        <v>60</v>
      </c>
      <c r="D16" s="129" t="s">
        <v>61</v>
      </c>
      <c r="E16" s="132" t="s">
        <v>62</v>
      </c>
      <c r="F16" s="135" t="s">
        <v>63</v>
      </c>
      <c r="G16" s="97" t="str">
        <f>+CONCATENATE(E16," - ",F16)</f>
        <v>MUY BAJA - MODERADO</v>
      </c>
      <c r="H16" s="100" t="str">
        <f>+VLOOKUP(G16,Datos!D3:E17,2,FALSE)</f>
        <v>MODERADO</v>
      </c>
      <c r="I16" s="111" t="s">
        <v>64</v>
      </c>
      <c r="J16" s="5" t="s">
        <v>65</v>
      </c>
      <c r="K16" s="6" t="s">
        <v>66</v>
      </c>
      <c r="L16" s="7">
        <f>IF(K16="ASIGNADO",15,IF(K16="NO ASIGNADO",0,""))</f>
        <v>15</v>
      </c>
      <c r="M16" s="113">
        <f>SUM(L16:L22)</f>
        <v>100</v>
      </c>
      <c r="N16" s="115" t="s">
        <v>67</v>
      </c>
      <c r="O16" s="118">
        <f>IF(O19="DÉBIL",0,IF(O19="MODERADO",50,IF(O19="FUERTE",100,"")))</f>
        <v>100</v>
      </c>
      <c r="P16" s="119" t="str">
        <f>IF(AND(M19="FUERTE",N16="FUERTE (SIEMPRE SE EJECUTA)"),"NO","SÍ")</f>
        <v>NO</v>
      </c>
      <c r="Q16" s="122" t="s">
        <v>68</v>
      </c>
      <c r="R16" s="94" t="str">
        <f>IF(AND(E16="MUY BAJA",Q19=2),"MUY BAJA",IF(AND(E16="BAJA",Q19=2),"MUY BAJA",IF(AND(E16="MEDIA",Q19=2),"MUY BAJA",IF(AND(E16="ALTA",Q19=2),"BAJA",IF(AND(E16="MUY ALTA",Q19=2),"MEDIA",IF(AND(E16="MUY BAJA",Q19=1),"MUY BAJA",IF(AND(E16="BAJA",Q19=1),"MUY BAJA",IF(AND(E16="MEDIA",Q19=1),"BAJA",IF(AND(E16="ALTA",Q19=1),"MEDIA",IF(AND(E16="MUY ALTA",Q19=1),"ALTA",E16))))))))))</f>
        <v>MUY BAJA</v>
      </c>
      <c r="S16" s="97" t="str">
        <f>+CONCATENATE(R16," - ",F16)</f>
        <v>MUY BAJA - MODERADO</v>
      </c>
      <c r="T16" s="100" t="str">
        <f>+VLOOKUP(S16,Datos!$D$3:$E$17,2,FALSE)</f>
        <v>MODERADO</v>
      </c>
      <c r="U16" s="103" t="s">
        <v>69</v>
      </c>
      <c r="V16" s="106" t="s">
        <v>70</v>
      </c>
      <c r="W16" s="108" t="s">
        <v>71</v>
      </c>
      <c r="X16" s="81" t="s">
        <v>72</v>
      </c>
      <c r="Y16" s="41"/>
      <c r="Z16" s="222">
        <v>45418</v>
      </c>
      <c r="AA16" s="212" t="s">
        <v>73</v>
      </c>
      <c r="AB16" s="90" t="s">
        <v>74</v>
      </c>
      <c r="AC16" s="90" t="s">
        <v>75</v>
      </c>
      <c r="AD16" s="92"/>
      <c r="AE16" s="50"/>
      <c r="AF16" s="217" t="s">
        <v>76</v>
      </c>
      <c r="AG16" s="220" t="s">
        <v>77</v>
      </c>
      <c r="AH16" s="1"/>
      <c r="AI16" s="1"/>
      <c r="AJ16" s="1"/>
    </row>
    <row r="17" spans="1:36" ht="39" customHeight="1" x14ac:dyDescent="0.25">
      <c r="A17" s="215"/>
      <c r="B17" s="109"/>
      <c r="C17" s="130"/>
      <c r="D17" s="130"/>
      <c r="E17" s="133"/>
      <c r="F17" s="135"/>
      <c r="G17" s="98"/>
      <c r="H17" s="101"/>
      <c r="I17" s="111"/>
      <c r="J17" s="8" t="s">
        <v>78</v>
      </c>
      <c r="K17" s="9" t="s">
        <v>79</v>
      </c>
      <c r="L17" s="10">
        <f>IF(K17="ADECUADO",15,IF(K17="INADECUADO",0,""))</f>
        <v>15</v>
      </c>
      <c r="M17" s="114"/>
      <c r="N17" s="116"/>
      <c r="O17" s="118"/>
      <c r="P17" s="120"/>
      <c r="Q17" s="122"/>
      <c r="R17" s="95"/>
      <c r="S17" s="98"/>
      <c r="T17" s="101"/>
      <c r="U17" s="104"/>
      <c r="V17" s="107"/>
      <c r="W17" s="109"/>
      <c r="X17" s="83"/>
      <c r="Y17" s="41"/>
      <c r="Z17" s="204"/>
      <c r="AA17" s="213"/>
      <c r="AB17" s="90"/>
      <c r="AC17" s="90"/>
      <c r="AD17" s="92"/>
      <c r="AE17" s="1"/>
      <c r="AF17" s="218"/>
      <c r="AG17" s="220"/>
      <c r="AH17" s="1"/>
      <c r="AI17" s="1"/>
      <c r="AJ17" s="1"/>
    </row>
    <row r="18" spans="1:36" ht="69.75" customHeight="1" x14ac:dyDescent="0.25">
      <c r="A18" s="215"/>
      <c r="B18" s="109"/>
      <c r="C18" s="130"/>
      <c r="D18" s="130"/>
      <c r="E18" s="133"/>
      <c r="F18" s="135"/>
      <c r="G18" s="98"/>
      <c r="H18" s="101"/>
      <c r="I18" s="111"/>
      <c r="J18" s="11" t="s">
        <v>80</v>
      </c>
      <c r="K18" s="9" t="s">
        <v>81</v>
      </c>
      <c r="L18" s="10">
        <f>IF(K18="OPORTUNA",15,IF(K18="INOPORTUNA",0,""))</f>
        <v>15</v>
      </c>
      <c r="M18" s="114"/>
      <c r="N18" s="116"/>
      <c r="O18" s="118"/>
      <c r="P18" s="120"/>
      <c r="Q18" s="12" t="s">
        <v>82</v>
      </c>
      <c r="R18" s="95"/>
      <c r="S18" s="98"/>
      <c r="T18" s="101"/>
      <c r="U18" s="104"/>
      <c r="V18" s="107"/>
      <c r="W18" s="109"/>
      <c r="X18" s="83"/>
      <c r="Y18" s="41"/>
      <c r="Z18" s="204"/>
      <c r="AA18" s="213"/>
      <c r="AB18" s="90"/>
      <c r="AC18" s="90"/>
      <c r="AD18" s="92"/>
      <c r="AE18" s="1"/>
      <c r="AF18" s="218"/>
      <c r="AG18" s="220"/>
      <c r="AH18" s="1"/>
      <c r="AI18" s="1"/>
      <c r="AJ18" s="1"/>
    </row>
    <row r="19" spans="1:36" ht="75" customHeight="1" x14ac:dyDescent="0.25">
      <c r="A19" s="215"/>
      <c r="B19" s="109"/>
      <c r="C19" s="130"/>
      <c r="D19" s="130"/>
      <c r="E19" s="133"/>
      <c r="F19" s="135"/>
      <c r="G19" s="98"/>
      <c r="H19" s="101"/>
      <c r="I19" s="111"/>
      <c r="J19" s="8" t="s">
        <v>83</v>
      </c>
      <c r="K19" s="9" t="s">
        <v>84</v>
      </c>
      <c r="L19" s="10">
        <f>IF(K19="PREVENIR",15,IF(K19="DETECTAR",10,IF(K19="NO ES UN CONTROL",0,"")))</f>
        <v>15</v>
      </c>
      <c r="M19" s="69" t="str">
        <f>IF(M16&lt;86,"DÉBIL",IF(M16&lt;96,"MODERADO",IF(M16&lt;101,"FUERTE","")))</f>
        <v>FUERTE</v>
      </c>
      <c r="N19" s="116"/>
      <c r="O19" s="72" t="str">
        <f>IF(AND(M19="FUERTE",N16="FUERTE (SIEMPRE SE EJECUTA)"),"FUERTE",IF(OR(M19="DÉBIL",N16="DÉBIL (NO SE EJECUTA)"),"DÉBIL",IF(OR(M19="MODERADO",N16="MODERADO (ALGUNAS VECES)"),"MODERADO")))</f>
        <v>FUERTE</v>
      </c>
      <c r="P19" s="120"/>
      <c r="Q19" s="74">
        <f>IF(AND($O$19="FUERTE",$Q$16="DIRECTAMENTE"),2,IF(AND($O$19="FUERTE",$Q$16="DIRECTAMENTE"),2,IF(AND($O$19="FUERTE",$Q$16="DIRECTAMENTE"),2,IF(AND($O$19="FUERTE",$Q$16="NO DISMINUYE"),0,IF(AND($O$19="MODERADO",$Q$16="DIRECTAMENTE"),1,IF(AND($O$19="MODERADO",$Q$16="DIRECTAMENTE"),1,IF(AND($O$19="MODERADO",$Q$16="DIRECTAMENTE"),1,IF(AND($O$19="MODERADO",$Q$16="NO DISMINUYE"),0,"N/A"))))))))</f>
        <v>2</v>
      </c>
      <c r="R19" s="95"/>
      <c r="S19" s="98"/>
      <c r="T19" s="101"/>
      <c r="U19" s="104"/>
      <c r="V19" s="77" t="s">
        <v>85</v>
      </c>
      <c r="W19" s="109"/>
      <c r="X19" s="77" t="s">
        <v>86</v>
      </c>
      <c r="Y19" s="42"/>
      <c r="Z19" s="204"/>
      <c r="AA19" s="213"/>
      <c r="AB19" s="90"/>
      <c r="AC19" s="90"/>
      <c r="AD19" s="92"/>
      <c r="AE19" s="1"/>
      <c r="AF19" s="218"/>
      <c r="AG19" s="220"/>
      <c r="AH19" s="1"/>
      <c r="AI19" s="1"/>
      <c r="AJ19" s="1"/>
    </row>
    <row r="20" spans="1:36" ht="54" customHeight="1" x14ac:dyDescent="0.25">
      <c r="A20" s="215"/>
      <c r="B20" s="109"/>
      <c r="C20" s="130"/>
      <c r="D20" s="130"/>
      <c r="E20" s="133"/>
      <c r="F20" s="135"/>
      <c r="G20" s="98"/>
      <c r="H20" s="101"/>
      <c r="I20" s="111"/>
      <c r="J20" s="8" t="s">
        <v>87</v>
      </c>
      <c r="K20" s="9" t="s">
        <v>88</v>
      </c>
      <c r="L20" s="10">
        <f>IF(K20="CONFIABLE",15,IF(K20="NO CONFIABLE",0,""))</f>
        <v>15</v>
      </c>
      <c r="M20" s="70"/>
      <c r="N20" s="116"/>
      <c r="O20" s="72"/>
      <c r="P20" s="120"/>
      <c r="Q20" s="75"/>
      <c r="R20" s="95"/>
      <c r="S20" s="98"/>
      <c r="T20" s="101"/>
      <c r="U20" s="104"/>
      <c r="V20" s="78"/>
      <c r="W20" s="109"/>
      <c r="X20" s="78"/>
      <c r="Y20" s="42"/>
      <c r="Z20" s="204"/>
      <c r="AA20" s="213"/>
      <c r="AB20" s="90"/>
      <c r="AC20" s="90"/>
      <c r="AD20" s="92"/>
      <c r="AE20" s="1"/>
      <c r="AF20" s="218"/>
      <c r="AG20" s="220"/>
      <c r="AH20" s="1"/>
      <c r="AI20" s="1"/>
      <c r="AJ20" s="1"/>
    </row>
    <row r="21" spans="1:36" ht="55.5" customHeight="1" x14ac:dyDescent="0.25">
      <c r="A21" s="215"/>
      <c r="B21" s="109"/>
      <c r="C21" s="130"/>
      <c r="D21" s="130"/>
      <c r="E21" s="133"/>
      <c r="F21" s="135"/>
      <c r="G21" s="98"/>
      <c r="H21" s="101"/>
      <c r="I21" s="111"/>
      <c r="J21" s="8" t="s">
        <v>89</v>
      </c>
      <c r="K21" s="9" t="s">
        <v>90</v>
      </c>
      <c r="L21" s="10">
        <f>IF(K21="SE INVESTIGAN Y SE RESUELVEN OPORTUNAMENTE",15,IF(K21="NO SE INVESTIGAN Y SE RESUELVEN OPORTUNAMENTE",0,""))</f>
        <v>15</v>
      </c>
      <c r="M21" s="70"/>
      <c r="N21" s="116"/>
      <c r="O21" s="72"/>
      <c r="P21" s="120"/>
      <c r="Q21" s="75"/>
      <c r="R21" s="95"/>
      <c r="S21" s="98"/>
      <c r="T21" s="101"/>
      <c r="U21" s="104"/>
      <c r="V21" s="79"/>
      <c r="W21" s="109"/>
      <c r="X21" s="81" t="s">
        <v>91</v>
      </c>
      <c r="Y21" s="41"/>
      <c r="Z21" s="204"/>
      <c r="AA21" s="213"/>
      <c r="AB21" s="90"/>
      <c r="AC21" s="90"/>
      <c r="AD21" s="92"/>
      <c r="AE21" s="1"/>
      <c r="AF21" s="218"/>
      <c r="AG21" s="220"/>
      <c r="AH21" s="1"/>
      <c r="AI21" s="1"/>
      <c r="AJ21" s="1"/>
    </row>
    <row r="22" spans="1:36" ht="68.25" customHeight="1" x14ac:dyDescent="0.25">
      <c r="A22" s="216"/>
      <c r="B22" s="110"/>
      <c r="C22" s="131"/>
      <c r="D22" s="131"/>
      <c r="E22" s="134"/>
      <c r="F22" s="136"/>
      <c r="G22" s="99"/>
      <c r="H22" s="102"/>
      <c r="I22" s="112"/>
      <c r="J22" s="36" t="s">
        <v>92</v>
      </c>
      <c r="K22" s="37" t="s">
        <v>93</v>
      </c>
      <c r="L22" s="38">
        <f>IF(K22="COMPLETA",10,IF(K22="INCOMPLETA",5,IF(K22="NO EXISTE",0,"")))</f>
        <v>10</v>
      </c>
      <c r="M22" s="71"/>
      <c r="N22" s="117"/>
      <c r="O22" s="73"/>
      <c r="P22" s="121"/>
      <c r="Q22" s="76"/>
      <c r="R22" s="96"/>
      <c r="S22" s="99"/>
      <c r="T22" s="102"/>
      <c r="U22" s="105"/>
      <c r="V22" s="80"/>
      <c r="W22" s="110"/>
      <c r="X22" s="82"/>
      <c r="Y22" s="41"/>
      <c r="Z22" s="205"/>
      <c r="AA22" s="214"/>
      <c r="AB22" s="91"/>
      <c r="AC22" s="91"/>
      <c r="AD22" s="93"/>
      <c r="AE22" s="1"/>
      <c r="AF22" s="219"/>
      <c r="AG22" s="221"/>
      <c r="AH22" s="1"/>
      <c r="AI22" s="1"/>
      <c r="AJ22" s="1"/>
    </row>
    <row r="124" spans="26:29" x14ac:dyDescent="0.25">
      <c r="Z124" s="223">
        <v>45174</v>
      </c>
      <c r="AA124" s="226" t="s">
        <v>94</v>
      </c>
      <c r="AB124" s="229" t="s">
        <v>95</v>
      </c>
      <c r="AC124" s="229" t="s">
        <v>96</v>
      </c>
    </row>
    <row r="125" spans="26:29" x14ac:dyDescent="0.25">
      <c r="Z125" s="224"/>
      <c r="AA125" s="227"/>
      <c r="AB125" s="229"/>
      <c r="AC125" s="229"/>
    </row>
    <row r="126" spans="26:29" x14ac:dyDescent="0.25">
      <c r="Z126" s="224"/>
      <c r="AA126" s="227"/>
      <c r="AB126" s="229"/>
      <c r="AC126" s="229"/>
    </row>
    <row r="127" spans="26:29" x14ac:dyDescent="0.25">
      <c r="Z127" s="224"/>
      <c r="AA127" s="227"/>
      <c r="AB127" s="229"/>
      <c r="AC127" s="229"/>
    </row>
    <row r="128" spans="26:29" x14ac:dyDescent="0.25">
      <c r="Z128" s="224"/>
      <c r="AA128" s="227"/>
      <c r="AB128" s="229"/>
      <c r="AC128" s="229"/>
    </row>
    <row r="129" spans="26:29" x14ac:dyDescent="0.25">
      <c r="Z129" s="224"/>
      <c r="AA129" s="227"/>
      <c r="AB129" s="229"/>
      <c r="AC129" s="229"/>
    </row>
    <row r="130" spans="26:29" x14ac:dyDescent="0.25">
      <c r="Z130" s="225"/>
      <c r="AA130" s="228"/>
      <c r="AB130" s="230"/>
      <c r="AC130" s="230"/>
    </row>
  </sheetData>
  <dataConsolidate/>
  <mergeCells count="76">
    <mergeCell ref="Z124:Z130"/>
    <mergeCell ref="AA124:AA130"/>
    <mergeCell ref="AB124:AB130"/>
    <mergeCell ref="AC124:AC130"/>
    <mergeCell ref="B8:I8"/>
    <mergeCell ref="B9:I9"/>
    <mergeCell ref="F16:F22"/>
    <mergeCell ref="H16:H22"/>
    <mergeCell ref="I16:I22"/>
    <mergeCell ref="M16:M18"/>
    <mergeCell ref="N16:N22"/>
    <mergeCell ref="M19:M22"/>
    <mergeCell ref="C13:C15"/>
    <mergeCell ref="D13:D15"/>
    <mergeCell ref="E13:H13"/>
    <mergeCell ref="I13:Q13"/>
    <mergeCell ref="AD1:AF1"/>
    <mergeCell ref="AD2:AF2"/>
    <mergeCell ref="AD3:AF3"/>
    <mergeCell ref="AD4:AF4"/>
    <mergeCell ref="B1:AC2"/>
    <mergeCell ref="B3:AC4"/>
    <mergeCell ref="AF12:AG14"/>
    <mergeCell ref="AF16:AF22"/>
    <mergeCell ref="AG16:AG22"/>
    <mergeCell ref="M6:N6"/>
    <mergeCell ref="G16:G22"/>
    <mergeCell ref="R16:R22"/>
    <mergeCell ref="X16:X18"/>
    <mergeCell ref="Q14:Q15"/>
    <mergeCell ref="O14:O15"/>
    <mergeCell ref="P16:P22"/>
    <mergeCell ref="O16:O18"/>
    <mergeCell ref="P14:P15"/>
    <mergeCell ref="T14:T15"/>
    <mergeCell ref="U14:U15"/>
    <mergeCell ref="W16:W22"/>
    <mergeCell ref="Z16:Z22"/>
    <mergeCell ref="A1:A4"/>
    <mergeCell ref="B6:H6"/>
    <mergeCell ref="A12:D12"/>
    <mergeCell ref="E12:X12"/>
    <mergeCell ref="A13:A15"/>
    <mergeCell ref="B13:B15"/>
    <mergeCell ref="T13:X13"/>
    <mergeCell ref="E14:H14"/>
    <mergeCell ref="I14:I15"/>
    <mergeCell ref="J14:J15"/>
    <mergeCell ref="K14:K15"/>
    <mergeCell ref="L14:L15"/>
    <mergeCell ref="M14:M15"/>
    <mergeCell ref="N14:N15"/>
    <mergeCell ref="V14:V15"/>
    <mergeCell ref="W14:X14"/>
    <mergeCell ref="A16:A22"/>
    <mergeCell ref="B16:B22"/>
    <mergeCell ref="C16:C22"/>
    <mergeCell ref="D16:D22"/>
    <mergeCell ref="E16:E22"/>
    <mergeCell ref="R14:R15"/>
    <mergeCell ref="X19:X20"/>
    <mergeCell ref="Z12:AD14"/>
    <mergeCell ref="V16:V18"/>
    <mergeCell ref="V19:V20"/>
    <mergeCell ref="AD16:AD22"/>
    <mergeCell ref="V21:V22"/>
    <mergeCell ref="AC16:AC22"/>
    <mergeCell ref="X21:X22"/>
    <mergeCell ref="AA16:AA22"/>
    <mergeCell ref="AB16:AB22"/>
    <mergeCell ref="O19:O22"/>
    <mergeCell ref="Q19:Q22"/>
    <mergeCell ref="Q16:Q17"/>
    <mergeCell ref="T16:T22"/>
    <mergeCell ref="U16:U22"/>
    <mergeCell ref="S16:S22"/>
  </mergeCells>
  <conditionalFormatting sqref="H16:H22">
    <cfRule type="containsText" dxfId="5" priority="12" operator="containsText" text="EXTREMO">
      <formula>NOT(ISERROR(SEARCH("EXTREMO",H16)))</formula>
    </cfRule>
    <cfRule type="containsText" dxfId="4" priority="13" operator="containsText" text="ALTO">
      <formula>NOT(ISERROR(SEARCH("ALTO",H16)))</formula>
    </cfRule>
    <cfRule type="containsText" dxfId="3" priority="14" operator="containsText" text="MODERADO">
      <formula>NOT(ISERROR(SEARCH("MODERADO",H16)))</formula>
    </cfRule>
  </conditionalFormatting>
  <conditionalFormatting sqref="T16:T22">
    <cfRule type="containsText" dxfId="2" priority="1" operator="containsText" text="EXTREMO">
      <formula>NOT(ISERROR(SEARCH("EXTREMO",T16)))</formula>
    </cfRule>
    <cfRule type="containsText" dxfId="1" priority="2" operator="containsText" text="ALTO">
      <formula>NOT(ISERROR(SEARCH("ALTO",T16)))</formula>
    </cfRule>
    <cfRule type="containsText" dxfId="0" priority="3" operator="containsText" text="MODERADO">
      <formula>NOT(ISERROR(SEARCH("MODERADO",T16)))</formula>
    </cfRule>
  </conditionalFormatting>
  <dataValidations disablePrompts="1" count="1">
    <dataValidation type="list" allowBlank="1" showInputMessage="1" showErrorMessage="1" sqref="Q16:Q17">
      <formula1>$AE$19:$AE$21</formula1>
    </dataValidation>
  </dataValidations>
  <pageMargins left="0.70866141732283472" right="0.70866141732283472" top="0.74803149606299213" bottom="0.74803149606299213" header="0.31496062992125984" footer="0.31496062992125984"/>
  <pageSetup scale="14" fitToWidth="2" fitToHeight="2" orientation="landscape" r:id="rId1"/>
  <drawing r:id="rId2"/>
  <extLst>
    <ext xmlns:x14="http://schemas.microsoft.com/office/spreadsheetml/2009/9/main" uri="{CCE6A557-97BC-4b89-ADB6-D9C93CAAB3DF}">
      <x14:dataValidations xmlns:xm="http://schemas.microsoft.com/office/excel/2006/main" disablePrompts="1" count="12">
        <x14:dataValidation type="list" allowBlank="1" showInputMessage="1" showErrorMessage="1">
          <x14:formula1>
            <xm:f>Datos!$J$5:$L$5</xm:f>
          </x14:formula1>
          <xm:sqref>K19</xm:sqref>
        </x14:dataValidation>
        <x14:dataValidation type="list" allowBlank="1" showInputMessage="1" showErrorMessage="1">
          <x14:formula1>
            <xm:f>Datos!$A$11:$A$13</xm:f>
          </x14:formula1>
          <xm:sqref>U16:U22</xm:sqref>
        </x14:dataValidation>
        <x14:dataValidation type="list" allowBlank="1" showInputMessage="1" showErrorMessage="1">
          <x14:formula1>
            <xm:f>Datos!$J$7:$K$7</xm:f>
          </x14:formula1>
          <xm:sqref>K21</xm:sqref>
        </x14:dataValidation>
        <x14:dataValidation type="list" allowBlank="1" showInputMessage="1" showErrorMessage="1">
          <x14:formula1>
            <xm:f>Datos!$J$6:$K$6</xm:f>
          </x14:formula1>
          <xm:sqref>K20</xm:sqref>
        </x14:dataValidation>
        <x14:dataValidation type="list" allowBlank="1" showInputMessage="1" showErrorMessage="1">
          <x14:formula1>
            <xm:f>Datos!$J$3:$K$3</xm:f>
          </x14:formula1>
          <xm:sqref>K17</xm:sqref>
        </x14:dataValidation>
        <x14:dataValidation type="list" allowBlank="1" showInputMessage="1" showErrorMessage="1">
          <x14:formula1>
            <xm:f>Datos!$J$2:$K$2</xm:f>
          </x14:formula1>
          <xm:sqref>K16</xm:sqref>
        </x14:dataValidation>
        <x14:dataValidation type="list" allowBlank="1" showInputMessage="1" showErrorMessage="1">
          <x14:formula1>
            <xm:f>Datos!$J$8:$L$8</xm:f>
          </x14:formula1>
          <xm:sqref>K22</xm:sqref>
        </x14:dataValidation>
        <x14:dataValidation type="list" allowBlank="1" showInputMessage="1" showErrorMessage="1">
          <x14:formula1>
            <xm:f>Datos!$B$3:$B$5</xm:f>
          </x14:formula1>
          <xm:sqref>F16:F22</xm:sqref>
        </x14:dataValidation>
        <x14:dataValidation type="list" allowBlank="1" showInputMessage="1" showErrorMessage="1">
          <x14:formula1>
            <xm:f>Datos!$A$3:$A$7</xm:f>
          </x14:formula1>
          <xm:sqref>E16</xm:sqref>
        </x14:dataValidation>
        <x14:dataValidation type="list" allowBlank="1" showInputMessage="1" showErrorMessage="1">
          <x14:formula1>
            <xm:f>Datos!$J$4:$K$4</xm:f>
          </x14:formula1>
          <xm:sqref>K18</xm:sqref>
        </x14:dataValidation>
        <x14:dataValidation type="list" allowBlank="1" showInputMessage="1" showErrorMessage="1">
          <x14:formula1>
            <xm:f>Datos!$A$17:$A$18</xm:f>
          </x14:formula1>
          <xm:sqref>V21:V22</xm:sqref>
        </x14:dataValidation>
        <x14:dataValidation type="list" allowBlank="1" showInputMessage="1" showErrorMessage="1">
          <x14:formula1>
            <xm:f>Datos!$I$14:$I$16</xm:f>
          </x14:formula1>
          <xm:sqref>N16:N22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18"/>
  <sheetViews>
    <sheetView workbookViewId="0">
      <selection activeCell="I17" sqref="I17"/>
    </sheetView>
  </sheetViews>
  <sheetFormatPr baseColWidth="10" defaultColWidth="11.42578125" defaultRowHeight="15" x14ac:dyDescent="0.25"/>
  <cols>
    <col min="1" max="1" width="30.7109375" customWidth="1"/>
    <col min="2" max="2" width="23" customWidth="1"/>
    <col min="4" max="4" width="31" bestFit="1" customWidth="1"/>
    <col min="9" max="9" width="68.5703125" customWidth="1"/>
    <col min="10" max="12" width="17.140625" customWidth="1"/>
  </cols>
  <sheetData>
    <row r="2" spans="1:12" ht="15.75" x14ac:dyDescent="0.25">
      <c r="A2" t="s">
        <v>47</v>
      </c>
      <c r="B2" t="s">
        <v>48</v>
      </c>
      <c r="D2" t="s">
        <v>97</v>
      </c>
      <c r="I2" s="5" t="s">
        <v>65</v>
      </c>
      <c r="J2" t="s">
        <v>98</v>
      </c>
      <c r="K2" t="s">
        <v>99</v>
      </c>
    </row>
    <row r="3" spans="1:12" ht="31.5" x14ac:dyDescent="0.25">
      <c r="A3" t="s">
        <v>62</v>
      </c>
      <c r="B3" t="s">
        <v>63</v>
      </c>
      <c r="D3" t="s">
        <v>100</v>
      </c>
      <c r="E3" t="s">
        <v>63</v>
      </c>
      <c r="I3" s="8" t="s">
        <v>78</v>
      </c>
      <c r="J3" t="s">
        <v>101</v>
      </c>
      <c r="K3" t="s">
        <v>102</v>
      </c>
    </row>
    <row r="4" spans="1:12" ht="31.5" x14ac:dyDescent="0.25">
      <c r="A4" t="s">
        <v>103</v>
      </c>
      <c r="B4" t="s">
        <v>104</v>
      </c>
      <c r="D4" t="s">
        <v>105</v>
      </c>
      <c r="E4" t="s">
        <v>106</v>
      </c>
      <c r="I4" s="11" t="s">
        <v>80</v>
      </c>
      <c r="J4" t="s">
        <v>81</v>
      </c>
      <c r="K4" t="s">
        <v>107</v>
      </c>
    </row>
    <row r="5" spans="1:12" ht="63" x14ac:dyDescent="0.25">
      <c r="A5" t="s">
        <v>108</v>
      </c>
      <c r="B5" t="s">
        <v>109</v>
      </c>
      <c r="D5" t="s">
        <v>110</v>
      </c>
      <c r="E5" t="s">
        <v>111</v>
      </c>
      <c r="I5" s="8" t="s">
        <v>83</v>
      </c>
      <c r="J5" t="s">
        <v>112</v>
      </c>
      <c r="K5" t="s">
        <v>113</v>
      </c>
      <c r="L5" t="s">
        <v>114</v>
      </c>
    </row>
    <row r="6" spans="1:12" ht="31.5" x14ac:dyDescent="0.25">
      <c r="A6" t="s">
        <v>115</v>
      </c>
      <c r="D6" t="s">
        <v>116</v>
      </c>
      <c r="E6" t="s">
        <v>63</v>
      </c>
      <c r="I6" s="8" t="s">
        <v>87</v>
      </c>
      <c r="J6" t="s">
        <v>117</v>
      </c>
      <c r="K6" t="s">
        <v>118</v>
      </c>
    </row>
    <row r="7" spans="1:12" ht="47.25" x14ac:dyDescent="0.25">
      <c r="A7" t="s">
        <v>119</v>
      </c>
      <c r="D7" t="s">
        <v>120</v>
      </c>
      <c r="E7" t="s">
        <v>106</v>
      </c>
      <c r="I7" s="8" t="s">
        <v>89</v>
      </c>
      <c r="J7" s="14" t="s">
        <v>121</v>
      </c>
      <c r="K7" s="14" t="s">
        <v>122</v>
      </c>
    </row>
    <row r="8" spans="1:12" ht="31.5" x14ac:dyDescent="0.25">
      <c r="D8" t="s">
        <v>123</v>
      </c>
      <c r="E8" t="s">
        <v>111</v>
      </c>
      <c r="I8" s="13" t="s">
        <v>92</v>
      </c>
      <c r="J8" t="s">
        <v>124</v>
      </c>
      <c r="K8" t="s">
        <v>125</v>
      </c>
      <c r="L8" t="s">
        <v>126</v>
      </c>
    </row>
    <row r="9" spans="1:12" x14ac:dyDescent="0.25">
      <c r="A9" t="s">
        <v>127</v>
      </c>
      <c r="D9" t="s">
        <v>128</v>
      </c>
      <c r="E9" t="s">
        <v>63</v>
      </c>
    </row>
    <row r="10" spans="1:12" x14ac:dyDescent="0.25">
      <c r="D10" t="s">
        <v>129</v>
      </c>
      <c r="E10" t="s">
        <v>106</v>
      </c>
    </row>
    <row r="11" spans="1:12" x14ac:dyDescent="0.25">
      <c r="A11" t="s">
        <v>69</v>
      </c>
      <c r="D11" t="s">
        <v>130</v>
      </c>
      <c r="E11" t="s">
        <v>111</v>
      </c>
    </row>
    <row r="12" spans="1:12" x14ac:dyDescent="0.25">
      <c r="A12" t="s">
        <v>131</v>
      </c>
      <c r="D12" t="s">
        <v>132</v>
      </c>
      <c r="E12" t="s">
        <v>106</v>
      </c>
    </row>
    <row r="13" spans="1:12" x14ac:dyDescent="0.25">
      <c r="D13" t="s">
        <v>133</v>
      </c>
      <c r="E13" t="s">
        <v>106</v>
      </c>
      <c r="I13" t="s">
        <v>134</v>
      </c>
    </row>
    <row r="14" spans="1:12" x14ac:dyDescent="0.25">
      <c r="D14" t="s">
        <v>135</v>
      </c>
      <c r="E14" t="s">
        <v>111</v>
      </c>
      <c r="I14" t="s">
        <v>136</v>
      </c>
    </row>
    <row r="15" spans="1:12" x14ac:dyDescent="0.25">
      <c r="D15" t="s">
        <v>137</v>
      </c>
      <c r="E15" t="s">
        <v>106</v>
      </c>
      <c r="I15" t="s">
        <v>138</v>
      </c>
    </row>
    <row r="16" spans="1:12" x14ac:dyDescent="0.25">
      <c r="A16" t="s">
        <v>85</v>
      </c>
      <c r="D16" t="s">
        <v>139</v>
      </c>
      <c r="E16" t="s">
        <v>106</v>
      </c>
      <c r="I16" t="s">
        <v>140</v>
      </c>
    </row>
    <row r="17" spans="1:5" x14ac:dyDescent="0.25">
      <c r="A17" t="s">
        <v>141</v>
      </c>
      <c r="D17" t="s">
        <v>142</v>
      </c>
      <c r="E17" t="s">
        <v>111</v>
      </c>
    </row>
    <row r="18" spans="1:5" x14ac:dyDescent="0.25">
      <c r="A18" t="s">
        <v>143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BE1EA66CDFBEB943AC5D941CA9D16E43" ma:contentTypeVersion="13" ma:contentTypeDescription="Crear nuevo documento." ma:contentTypeScope="" ma:versionID="e3fe4821b67ced10820d671f130ccb34">
  <xsd:schema xmlns:xsd="http://www.w3.org/2001/XMLSchema" xmlns:xs="http://www.w3.org/2001/XMLSchema" xmlns:p="http://schemas.microsoft.com/office/2006/metadata/properties" xmlns:ns2="4bc649f1-e7f9-468c-8412-068dfd45bb2d" xmlns:ns3="88415ba3-4c0e-4d95-9566-b4e76717e711" targetNamespace="http://schemas.microsoft.com/office/2006/metadata/properties" ma:root="true" ma:fieldsID="8464327908c72dcc48fab782ace12e88" ns2:_="" ns3:_="">
    <xsd:import namespace="4bc649f1-e7f9-468c-8412-068dfd45bb2d"/>
    <xsd:import namespace="88415ba3-4c0e-4d95-9566-b4e76717e71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c649f1-e7f9-468c-8412-068dfd45bb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415ba3-4c0e-4d95-9566-b4e76717e711"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e87e9c04-9322-4f02-85cd-322a08f0d447}" ma:internalName="TaxCatchAll" ma:showField="CatchAllData" ma:web="88415ba3-4c0e-4d95-9566-b4e76717e7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bc649f1-e7f9-468c-8412-068dfd45bb2d">
      <Terms xmlns="http://schemas.microsoft.com/office/infopath/2007/PartnerControls"/>
    </lcf76f155ced4ddcb4097134ff3c332f>
    <TaxCatchAll xmlns="88415ba3-4c0e-4d95-9566-b4e76717e711" xsi:nil="true"/>
  </documentManagement>
</p:properties>
</file>

<file path=customXml/itemProps1.xml><?xml version="1.0" encoding="utf-8"?>
<ds:datastoreItem xmlns:ds="http://schemas.openxmlformats.org/officeDocument/2006/customXml" ds:itemID="{973B0B09-B97B-4F3B-A96D-6066A269323E}">
  <ds:schemaRefs>
    <ds:schemaRef ds:uri="http://schemas.microsoft.com/sharepoint/v3/contenttype/forms"/>
  </ds:schemaRefs>
</ds:datastoreItem>
</file>

<file path=customXml/itemProps2.xml><?xml version="1.0" encoding="utf-8"?>
<ds:datastoreItem xmlns:ds="http://schemas.openxmlformats.org/officeDocument/2006/customXml" ds:itemID="{CC11840C-D420-48D6-BDA8-1F30B897CE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c649f1-e7f9-468c-8412-068dfd45bb2d"/>
    <ds:schemaRef ds:uri="88415ba3-4c0e-4d95-9566-b4e76717e7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A7FB007-F5BE-4E8D-A454-7D9FF17B92E3}">
  <ds:schemaRefs>
    <ds:schemaRef ds:uri="http://purl.org/dc/elements/1.1/"/>
    <ds:schemaRef ds:uri="http://schemas.microsoft.com/office/2006/documentManagement/types"/>
    <ds:schemaRef ds:uri="http://schemas.microsoft.com/office/2006/metadata/properties"/>
    <ds:schemaRef ds:uri="http://www.w3.org/XML/1998/namespace"/>
    <ds:schemaRef ds:uri="88415ba3-4c0e-4d95-9566-b4e76717e711"/>
    <ds:schemaRef ds:uri="http://schemas.microsoft.com/office/infopath/2007/PartnerControls"/>
    <ds:schemaRef ds:uri="http://schemas.openxmlformats.org/package/2006/metadata/core-properties"/>
    <ds:schemaRef ds:uri="4bc649f1-e7f9-468c-8412-068dfd45bb2d"/>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1 Seguimiento y Mejoramiento G</vt:lpstr>
      <vt:lpstr>2 Evaluación de la Gestión</vt:lpstr>
      <vt:lpstr>3 Instrucción y Juzgamiento PD</vt:lpstr>
      <vt:lpstr>Datos</vt:lpstr>
      <vt:lpstr>'1 Seguimiento y Mejoramiento G'!Área_de_impresión</vt:lpstr>
      <vt:lpstr>'2 Evaluación de la Gestión'!Área_de_impresión</vt:lpstr>
      <vt:lpstr>'3 Instrucción y Juzgamiento PD'!Área_de_impresión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Katherine Betancour Garcia</dc:creator>
  <cp:keywords/>
  <dc:description/>
  <cp:lastModifiedBy>Yolanda Garzón</cp:lastModifiedBy>
  <cp:revision/>
  <dcterms:created xsi:type="dcterms:W3CDTF">2020-01-16T20:08:19Z</dcterms:created>
  <dcterms:modified xsi:type="dcterms:W3CDTF">2024-05-15T20:01:40Z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0x010100BE1EA66CDFBEB943AC5D941CA9D16E43</vt:lpwstr>
  </property>
  <property fmtid="{D5CDD505-2E9C-101B-9397-08002B2CF9AE}" pid="3" name="MediaServiceImageTags">
    <vt:lpwstr/>
  </property>
</Properties>
</file>